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L28" i="1" l="1"/>
  <c r="L6" i="1" l="1"/>
  <c r="J35" i="1" l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<sst xmlns="http://schemas.openxmlformats.org/spreadsheetml/2006/main" count="260" uniqueCount="69">
  <si>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</si>
  <si>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</si>
  <si>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</si>
  <si>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</si>
  <si>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</si>
  <si>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</si>
  <si>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</si>
  <si>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</si>
  <si>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</si>
  <si>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</si>
  <si>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</si>
  <si>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</si>
  <si>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</si>
  <si>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</si>
  <si>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</si>
  <si>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</si>
  <si>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</si>
  <si>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</si>
  <si>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</si>
  <si>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</si>
  <si>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</si>
  <si>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</si>
  <si>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</si>
  <si>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</si>
  <si>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</si>
  <si>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</si>
  <si>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</si>
  <si>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</si>
  <si>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</si>
  <si>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</si>
  <si>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</si>
  <si>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</si>
  <si>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</si>
  <si>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</si>
  <si>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</si>
  <si>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</si>
  <si>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</si>
  <si>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</si>
  <si>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</si>
  <si>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</si>
  <si>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</si>
  <si>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</si>
  <si>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</si>
  <si>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</si>
  <si>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</si>
  <si>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</si>
  <si>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</si>
  <si>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</si>
  <si>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</si>
  <si>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</si>
  <si>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</si>
  <si>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</si>
  <si>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</si>
  <si>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</si>
  <si>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</si>
  <si>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</si>
  <si>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</si>
  <si>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</si>
  <si>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</si>
  <si>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</si>
  <si>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</si>
  <si>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</si>
  <si>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</si>
  <si>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Certificate Only</t>
  </si>
  <si>
    <t>ASTR-110 : Descriptive Astronomy</t>
  </si>
  <si>
    <t>ASTR-112 : General Astronomy Laboratory</t>
  </si>
  <si>
    <t>Oceanography
Student Characteristics</t>
  </si>
  <si>
    <t>Oceanography
Success and Retention Rates by Course</t>
  </si>
  <si>
    <t>Oceanography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</si>
</sst>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9" fontId="3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3" fillId="0" borderId="2" xfId="1" quotePrefix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2" sqref="N12"/>
    </sheetView>
  </sheetViews>
  <sheetFormatPr defaultRowHeight="15" x14ac:dyDescent="0.25"/>
  <cols>
    <col min="1" max="1" width="30" style="15" customWidth="1"/>
    <col min="2" max="2" width="8.28515625" style="44" customWidth="1"/>
    <col min="3" max="5" width="8.28515625" style="9" customWidth="1"/>
    <col min="6" max="6" width="8.28515625" style="44" customWidth="1"/>
    <col min="7" max="9" width="8.28515625" style="9" customWidth="1"/>
    <col min="10" max="10" width="8.28515625" style="44" customWidth="1"/>
    <col min="11" max="12" width="8.28515625" style="9" customWidth="1"/>
  </cols>
  <sheetData>
    <row r="1" spans="1:12" x14ac:dyDescent="0.25">
      <c r="A1" s="46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10" t="s">
        <v>0</v>
      </c>
      <c r="B3" s="45" t="s">
        <v>58</v>
      </c>
      <c r="C3" s="45"/>
      <c r="D3" s="45" t="s">
        <v>59</v>
      </c>
      <c r="E3" s="45"/>
      <c r="F3" s="45" t="s">
        <v>60</v>
      </c>
      <c r="G3" s="45"/>
      <c r="H3" s="45" t="s">
        <v>61</v>
      </c>
      <c r="I3" s="45"/>
      <c r="J3" s="45" t="s">
        <v>62</v>
      </c>
      <c r="K3" s="45"/>
      <c r="L3" s="16" t="s">
        <v>1</v>
      </c>
    </row>
    <row r="4" spans="1:12" x14ac:dyDescent="0.25">
      <c r="A4" s="11" t="s">
        <v>2</v>
      </c>
      <c r="B4" s="40">
        <v>42</v>
      </c>
      <c r="C4" s="21">
        <f t="shared" ref="C4:C6" si="0">B4/74</f>
        <v>0.56756756756756754</v>
      </c>
      <c r="D4" s="6">
        <v>37</v>
      </c>
      <c r="E4" s="21">
        <f t="shared" ref="E4:E6" si="1">D4/71</f>
        <v>0.52112676056338025</v>
      </c>
      <c r="F4" s="40">
        <v>43</v>
      </c>
      <c r="G4" s="21">
        <f t="shared" ref="G4:G6" si="2">F4/92</f>
        <v>0.46739130434782611</v>
      </c>
      <c r="H4" s="6">
        <v>42</v>
      </c>
      <c r="I4" s="21">
        <f t="shared" ref="I4:I6" si="3">H4/78</f>
        <v>0.53846153846153844</v>
      </c>
      <c r="J4" s="40">
        <v>24</v>
      </c>
      <c r="K4" s="21">
        <f t="shared" ref="K4:K6" si="4">J4/59</f>
        <v>0.40677966101694918</v>
      </c>
      <c r="L4" s="17">
        <f>(J4-B4)/B4</f>
        <v>-0.42857142857142855</v>
      </c>
    </row>
    <row r="5" spans="1:12" x14ac:dyDescent="0.25">
      <c r="A5" s="11" t="s">
        <v>3</v>
      </c>
      <c r="B5" s="40">
        <v>32</v>
      </c>
      <c r="C5" s="21">
        <f t="shared" si="0"/>
        <v>0.43243243243243246</v>
      </c>
      <c r="D5" s="6">
        <v>33</v>
      </c>
      <c r="E5" s="21">
        <f t="shared" si="1"/>
        <v>0.46478873239436619</v>
      </c>
      <c r="F5" s="40">
        <v>49</v>
      </c>
      <c r="G5" s="21">
        <f t="shared" si="2"/>
        <v>0.53260869565217395</v>
      </c>
      <c r="H5" s="6">
        <v>36</v>
      </c>
      <c r="I5" s="21">
        <f t="shared" si="3"/>
        <v>0.46153846153846156</v>
      </c>
      <c r="J5" s="40">
        <v>34</v>
      </c>
      <c r="K5" s="21">
        <f t="shared" si="4"/>
        <v>0.57627118644067798</v>
      </c>
      <c r="L5" s="17">
        <f t="shared" ref="L5:L7" si="5">(J5-B5)/B5</f>
        <v>6.25E-2</v>
      </c>
    </row>
    <row r="6" spans="1:12" x14ac:dyDescent="0.25">
      <c r="A6" s="11" t="s">
        <v>4</v>
      </c>
      <c r="B6" s="40"/>
      <c r="C6" s="21">
        <f t="shared" si="0"/>
        <v>0</v>
      </c>
      <c r="D6" s="18">
        <v>1</v>
      </c>
      <c r="E6" s="21">
        <f t="shared" si="1"/>
        <v>1.4084507042253521E-2</v>
      </c>
      <c r="F6" s="42"/>
      <c r="G6" s="21">
        <f t="shared" si="2"/>
        <v>0</v>
      </c>
      <c r="H6" s="6"/>
      <c r="I6" s="21">
        <f t="shared" si="3"/>
        <v>0</v>
      </c>
      <c r="J6" s="40">
        <v>1</v>
      </c>
      <c r="K6" s="21">
        <f t="shared" si="4"/>
        <v>1.6949152542372881E-2</v>
      </c>
      <c r="L6" s="17">
        <f>(J6-D6)/D6</f>
        <v>0</v>
      </c>
    </row>
    <row r="7" spans="1:12" s="36" customFormat="1" x14ac:dyDescent="0.25">
      <c r="A7" s="12" t="s">
        <v>5</v>
      </c>
      <c r="B7" s="41">
        <f>SUM(B4:B6)</f>
        <v>74</v>
      </c>
      <c r="C7" s="21">
        <f>B7/74</f>
        <v>1</v>
      </c>
      <c r="D7" s="20">
        <f t="shared" ref="D7:H7" si="6">SUM(D4:D6)</f>
        <v>71</v>
      </c>
      <c r="E7" s="21">
        <f>D7/71</f>
        <v>1</v>
      </c>
      <c r="F7" s="41">
        <f t="shared" si="6"/>
        <v>92</v>
      </c>
      <c r="G7" s="21">
        <f>F7/92</f>
        <v>1</v>
      </c>
      <c r="H7" s="20">
        <f t="shared" si="6"/>
        <v>78</v>
      </c>
      <c r="I7" s="21">
        <f>H7/78</f>
        <v>1</v>
      </c>
      <c r="J7" s="41">
        <f>SUM(J4:J6)</f>
        <v>59</v>
      </c>
      <c r="K7" s="21">
        <f>J7/59</f>
        <v>1</v>
      </c>
      <c r="L7" s="21">
        <f t="shared" si="5"/>
        <v>-0.20270270270270271</v>
      </c>
    </row>
    <row r="8" spans="1:12" ht="30" x14ac:dyDescent="0.25">
      <c r="A8" s="10" t="s">
        <v>6</v>
      </c>
      <c r="B8" s="45" t="s">
        <v>58</v>
      </c>
      <c r="C8" s="45"/>
      <c r="D8" s="45" t="s">
        <v>59</v>
      </c>
      <c r="E8" s="45"/>
      <c r="F8" s="45" t="s">
        <v>60</v>
      </c>
      <c r="G8" s="45"/>
      <c r="H8" s="45" t="s">
        <v>61</v>
      </c>
      <c r="I8" s="45"/>
      <c r="J8" s="45" t="s">
        <v>62</v>
      </c>
      <c r="K8" s="45"/>
      <c r="L8" s="16" t="s">
        <v>1</v>
      </c>
    </row>
    <row r="9" spans="1:12" x14ac:dyDescent="0.25">
      <c r="A9" s="11" t="s">
        <v>7</v>
      </c>
      <c r="B9" s="40">
        <v>7</v>
      </c>
      <c r="C9" s="21">
        <f>B9/74</f>
        <v>9.45945945945946E-2</v>
      </c>
      <c r="D9" s="6">
        <v>3</v>
      </c>
      <c r="E9" s="21">
        <f>D9/71</f>
        <v>4.2253521126760563E-2</v>
      </c>
      <c r="F9" s="40">
        <v>7</v>
      </c>
      <c r="G9" s="21">
        <f>F9/92</f>
        <v>7.6086956521739135E-2</v>
      </c>
      <c r="H9" s="6">
        <v>5</v>
      </c>
      <c r="I9" s="21">
        <f>H9/78</f>
        <v>6.4102564102564097E-2</v>
      </c>
      <c r="J9" s="40">
        <v>1</v>
      </c>
      <c r="K9" s="21">
        <f>J9/59</f>
        <v>1.6949152542372881E-2</v>
      </c>
      <c r="L9" s="17">
        <f t="shared" ref="L9:L18" si="7">(J9-B9)/B9</f>
        <v>-0.8571428571428571</v>
      </c>
    </row>
    <row r="10" spans="1:12" x14ac:dyDescent="0.25">
      <c r="A10" s="11" t="s">
        <v>8</v>
      </c>
      <c r="B10" s="42"/>
      <c r="C10" s="21">
        <f t="shared" ref="C10:C35" si="8">B10/74</f>
        <v>0</v>
      </c>
      <c r="D10" s="42"/>
      <c r="E10" s="21">
        <f t="shared" ref="E10:E35" si="9">D10/71</f>
        <v>0</v>
      </c>
      <c r="F10" s="42">
        <v>2</v>
      </c>
      <c r="G10" s="21">
        <f t="shared" ref="G10:G35" si="10">F10/92</f>
        <v>2.1739130434782608E-2</v>
      </c>
      <c r="H10" s="42"/>
      <c r="I10" s="21">
        <f t="shared" ref="I10:I35" si="11">H10/78</f>
        <v>0</v>
      </c>
      <c r="J10" s="42">
        <v>1</v>
      </c>
      <c r="K10" s="21">
        <f t="shared" ref="K10:K35" si="12">J10/59</f>
        <v>1.6949152542372881E-2</v>
      </c>
      <c r="L10" s="19" t="s">
        <v>9</v>
      </c>
    </row>
    <row r="11" spans="1:12" x14ac:dyDescent="0.25">
      <c r="A11" s="11" t="s">
        <v>10</v>
      </c>
      <c r="B11" s="42">
        <v>1</v>
      </c>
      <c r="C11" s="21">
        <f t="shared" si="8"/>
        <v>1.3513513513513514E-2</v>
      </c>
      <c r="D11" s="6"/>
      <c r="E11" s="21">
        <f t="shared" si="9"/>
        <v>0</v>
      </c>
      <c r="F11" s="40">
        <v>2</v>
      </c>
      <c r="G11" s="21">
        <f t="shared" si="10"/>
        <v>2.1739130434782608E-2</v>
      </c>
      <c r="H11" s="6">
        <v>3</v>
      </c>
      <c r="I11" s="21">
        <f t="shared" si="11"/>
        <v>3.8461538461538464E-2</v>
      </c>
      <c r="J11" s="43">
        <v>1</v>
      </c>
      <c r="K11" s="21">
        <f t="shared" si="12"/>
        <v>1.6949152542372881E-2</v>
      </c>
      <c r="L11" s="17">
        <v>-1</v>
      </c>
    </row>
    <row r="12" spans="1:12" x14ac:dyDescent="0.25">
      <c r="A12" s="11" t="s">
        <v>11</v>
      </c>
      <c r="B12" s="43">
        <v>2</v>
      </c>
      <c r="C12" s="21">
        <f t="shared" si="8"/>
        <v>2.7027027027027029E-2</v>
      </c>
      <c r="D12" s="6">
        <v>1</v>
      </c>
      <c r="E12" s="21">
        <f t="shared" si="9"/>
        <v>1.4084507042253521E-2</v>
      </c>
      <c r="F12" s="40">
        <v>3</v>
      </c>
      <c r="G12" s="21">
        <f t="shared" si="10"/>
        <v>3.2608695652173912E-2</v>
      </c>
      <c r="H12" s="6">
        <v>1</v>
      </c>
      <c r="I12" s="21">
        <f t="shared" si="11"/>
        <v>1.282051282051282E-2</v>
      </c>
      <c r="J12" s="43">
        <v>2</v>
      </c>
      <c r="K12" s="21">
        <f t="shared" si="12"/>
        <v>3.3898305084745763E-2</v>
      </c>
      <c r="L12" s="17">
        <v>0</v>
      </c>
    </row>
    <row r="13" spans="1:12" x14ac:dyDescent="0.25">
      <c r="A13" s="11" t="s">
        <v>12</v>
      </c>
      <c r="B13" s="40">
        <v>27</v>
      </c>
      <c r="C13" s="21">
        <f t="shared" si="8"/>
        <v>0.36486486486486486</v>
      </c>
      <c r="D13" s="6">
        <v>31</v>
      </c>
      <c r="E13" s="21">
        <f t="shared" si="9"/>
        <v>0.43661971830985913</v>
      </c>
      <c r="F13" s="40">
        <v>36</v>
      </c>
      <c r="G13" s="21">
        <f t="shared" si="10"/>
        <v>0.39130434782608697</v>
      </c>
      <c r="H13" s="6">
        <v>38</v>
      </c>
      <c r="I13" s="21">
        <f t="shared" si="11"/>
        <v>0.48717948717948717</v>
      </c>
      <c r="J13" s="40">
        <v>28</v>
      </c>
      <c r="K13" s="21">
        <f t="shared" si="12"/>
        <v>0.47457627118644069</v>
      </c>
      <c r="L13" s="17">
        <f t="shared" si="7"/>
        <v>3.7037037037037035E-2</v>
      </c>
    </row>
    <row r="14" spans="1:12" x14ac:dyDescent="0.25">
      <c r="A14" s="11" t="s">
        <v>13</v>
      </c>
      <c r="B14" s="42"/>
      <c r="C14" s="21">
        <f t="shared" si="8"/>
        <v>0</v>
      </c>
      <c r="D14" s="19"/>
      <c r="E14" s="21">
        <f t="shared" si="9"/>
        <v>0</v>
      </c>
      <c r="F14" s="43"/>
      <c r="G14" s="21">
        <f t="shared" si="10"/>
        <v>0</v>
      </c>
      <c r="H14" s="38"/>
      <c r="I14" s="21">
        <f t="shared" si="11"/>
        <v>0</v>
      </c>
      <c r="J14" s="42">
        <v>1</v>
      </c>
      <c r="K14" s="21">
        <f t="shared" si="12"/>
        <v>1.6949152542372881E-2</v>
      </c>
      <c r="L14" s="19">
        <v>0</v>
      </c>
    </row>
    <row r="15" spans="1:12" x14ac:dyDescent="0.25">
      <c r="A15" s="11" t="s">
        <v>14</v>
      </c>
      <c r="B15" s="40">
        <v>32</v>
      </c>
      <c r="C15" s="21">
        <f t="shared" si="8"/>
        <v>0.43243243243243246</v>
      </c>
      <c r="D15" s="6">
        <v>29</v>
      </c>
      <c r="E15" s="21">
        <f t="shared" si="9"/>
        <v>0.40845070422535212</v>
      </c>
      <c r="F15" s="40">
        <v>35</v>
      </c>
      <c r="G15" s="21">
        <f t="shared" si="10"/>
        <v>0.38043478260869568</v>
      </c>
      <c r="H15" s="6">
        <v>29</v>
      </c>
      <c r="I15" s="21">
        <f t="shared" si="11"/>
        <v>0.37179487179487181</v>
      </c>
      <c r="J15" s="40">
        <v>23</v>
      </c>
      <c r="K15" s="21">
        <f t="shared" si="12"/>
        <v>0.38983050847457629</v>
      </c>
      <c r="L15" s="17">
        <f t="shared" si="7"/>
        <v>-0.28125</v>
      </c>
    </row>
    <row r="16" spans="1:12" x14ac:dyDescent="0.25">
      <c r="A16" s="11" t="s">
        <v>15</v>
      </c>
      <c r="B16" s="40">
        <v>2</v>
      </c>
      <c r="C16" s="21">
        <f t="shared" si="8"/>
        <v>2.7027027027027029E-2</v>
      </c>
      <c r="D16" s="6">
        <v>6</v>
      </c>
      <c r="E16" s="21">
        <f t="shared" si="9"/>
        <v>8.4507042253521125E-2</v>
      </c>
      <c r="F16" s="40">
        <v>5</v>
      </c>
      <c r="G16" s="21">
        <f t="shared" si="10"/>
        <v>5.434782608695652E-2</v>
      </c>
      <c r="H16" s="6">
        <v>2</v>
      </c>
      <c r="I16" s="21">
        <f t="shared" si="11"/>
        <v>2.564102564102564E-2</v>
      </c>
      <c r="J16" s="40">
        <v>2</v>
      </c>
      <c r="K16" s="21">
        <f t="shared" si="12"/>
        <v>3.3898305084745763E-2</v>
      </c>
      <c r="L16" s="17">
        <f t="shared" si="7"/>
        <v>0</v>
      </c>
    </row>
    <row r="17" spans="1:12" x14ac:dyDescent="0.25">
      <c r="A17" s="11" t="s">
        <v>16</v>
      </c>
      <c r="B17" s="40">
        <v>3</v>
      </c>
      <c r="C17" s="21">
        <f t="shared" si="8"/>
        <v>4.0540540540540543E-2</v>
      </c>
      <c r="D17" s="6">
        <v>1</v>
      </c>
      <c r="E17" s="21">
        <f t="shared" si="9"/>
        <v>1.4084507042253521E-2</v>
      </c>
      <c r="F17" s="40">
        <v>2</v>
      </c>
      <c r="G17" s="21">
        <f t="shared" si="10"/>
        <v>2.1739130434782608E-2</v>
      </c>
      <c r="H17" s="38"/>
      <c r="I17" s="21">
        <f t="shared" si="11"/>
        <v>0</v>
      </c>
      <c r="J17" s="43"/>
      <c r="K17" s="21">
        <f t="shared" si="12"/>
        <v>0</v>
      </c>
      <c r="L17" s="17">
        <v>-1</v>
      </c>
    </row>
    <row r="18" spans="1:12" s="36" customFormat="1" x14ac:dyDescent="0.25">
      <c r="A18" s="12" t="s">
        <v>5</v>
      </c>
      <c r="B18" s="41">
        <f>SUM(B9:B17)</f>
        <v>74</v>
      </c>
      <c r="C18" s="21">
        <f t="shared" si="8"/>
        <v>1</v>
      </c>
      <c r="D18" s="20">
        <f t="shared" ref="D18:J18" si="13">SUM(D9:D17)</f>
        <v>71</v>
      </c>
      <c r="E18" s="21">
        <f t="shared" si="9"/>
        <v>1</v>
      </c>
      <c r="F18" s="41">
        <f t="shared" si="13"/>
        <v>92</v>
      </c>
      <c r="G18" s="21">
        <f t="shared" si="10"/>
        <v>1</v>
      </c>
      <c r="H18" s="20">
        <f t="shared" si="13"/>
        <v>78</v>
      </c>
      <c r="I18" s="21">
        <f t="shared" si="11"/>
        <v>1</v>
      </c>
      <c r="J18" s="41">
        <f t="shared" si="13"/>
        <v>59</v>
      </c>
      <c r="K18" s="21">
        <f t="shared" si="12"/>
        <v>1</v>
      </c>
      <c r="L18" s="21">
        <f t="shared" si="7"/>
        <v>-0.20270270270270271</v>
      </c>
    </row>
    <row r="19" spans="1:12" ht="30" x14ac:dyDescent="0.25">
      <c r="A19" s="10" t="s">
        <v>17</v>
      </c>
      <c r="B19" s="45" t="s">
        <v>58</v>
      </c>
      <c r="C19" s="45"/>
      <c r="D19" s="45" t="s">
        <v>59</v>
      </c>
      <c r="E19" s="45"/>
      <c r="F19" s="45" t="s">
        <v>60</v>
      </c>
      <c r="G19" s="45"/>
      <c r="H19" s="45" t="s">
        <v>61</v>
      </c>
      <c r="I19" s="45"/>
      <c r="J19" s="45" t="s">
        <v>62</v>
      </c>
      <c r="K19" s="45"/>
      <c r="L19" s="16" t="s">
        <v>1</v>
      </c>
    </row>
    <row r="20" spans="1:12" x14ac:dyDescent="0.25">
      <c r="A20" s="11" t="s">
        <v>18</v>
      </c>
      <c r="B20" s="40">
        <v>13</v>
      </c>
      <c r="C20" s="21">
        <f t="shared" si="8"/>
        <v>0.17567567567567569</v>
      </c>
      <c r="D20" s="6">
        <v>18</v>
      </c>
      <c r="E20" s="21">
        <f t="shared" si="9"/>
        <v>0.25352112676056338</v>
      </c>
      <c r="F20" s="40">
        <v>15</v>
      </c>
      <c r="G20" s="21">
        <f t="shared" si="10"/>
        <v>0.16304347826086957</v>
      </c>
      <c r="H20" s="6">
        <v>25</v>
      </c>
      <c r="I20" s="21">
        <f t="shared" si="11"/>
        <v>0.32051282051282054</v>
      </c>
      <c r="J20" s="40">
        <v>21</v>
      </c>
      <c r="K20" s="21">
        <f t="shared" si="12"/>
        <v>0.3559322033898305</v>
      </c>
      <c r="L20" s="17">
        <f t="shared" ref="L20:L24" si="14">(J20-B20)/B20</f>
        <v>0.61538461538461542</v>
      </c>
    </row>
    <row r="21" spans="1:12" x14ac:dyDescent="0.25">
      <c r="A21" s="11" t="s">
        <v>19</v>
      </c>
      <c r="B21" s="40">
        <v>44</v>
      </c>
      <c r="C21" s="21">
        <f t="shared" si="8"/>
        <v>0.59459459459459463</v>
      </c>
      <c r="D21" s="6">
        <v>34</v>
      </c>
      <c r="E21" s="21">
        <f t="shared" si="9"/>
        <v>0.47887323943661969</v>
      </c>
      <c r="F21" s="40">
        <v>55</v>
      </c>
      <c r="G21" s="21">
        <f t="shared" si="10"/>
        <v>0.59782608695652173</v>
      </c>
      <c r="H21" s="6">
        <v>45</v>
      </c>
      <c r="I21" s="21">
        <f t="shared" si="11"/>
        <v>0.57692307692307687</v>
      </c>
      <c r="J21" s="40">
        <v>28</v>
      </c>
      <c r="K21" s="21">
        <f t="shared" si="12"/>
        <v>0.47457627118644069</v>
      </c>
      <c r="L21" s="17">
        <f t="shared" si="14"/>
        <v>-0.36363636363636365</v>
      </c>
    </row>
    <row r="22" spans="1:12" x14ac:dyDescent="0.25">
      <c r="A22" s="11" t="s">
        <v>20</v>
      </c>
      <c r="B22" s="40">
        <v>13</v>
      </c>
      <c r="C22" s="21">
        <f t="shared" si="8"/>
        <v>0.17567567567567569</v>
      </c>
      <c r="D22" s="6">
        <v>12</v>
      </c>
      <c r="E22" s="21">
        <f t="shared" si="9"/>
        <v>0.16901408450704225</v>
      </c>
      <c r="F22" s="40">
        <v>18</v>
      </c>
      <c r="G22" s="21">
        <f t="shared" si="10"/>
        <v>0.19565217391304349</v>
      </c>
      <c r="H22" s="6">
        <v>7</v>
      </c>
      <c r="I22" s="21">
        <f t="shared" si="11"/>
        <v>8.9743589743589744E-2</v>
      </c>
      <c r="J22" s="40">
        <v>9</v>
      </c>
      <c r="K22" s="21">
        <f t="shared" si="12"/>
        <v>0.15254237288135594</v>
      </c>
      <c r="L22" s="17">
        <f t="shared" si="14"/>
        <v>-0.30769230769230771</v>
      </c>
    </row>
    <row r="23" spans="1:12" x14ac:dyDescent="0.25">
      <c r="A23" s="11" t="s">
        <v>21</v>
      </c>
      <c r="B23" s="40">
        <v>4</v>
      </c>
      <c r="C23" s="21">
        <f t="shared" si="8"/>
        <v>5.4054054054054057E-2</v>
      </c>
      <c r="D23" s="6">
        <v>7</v>
      </c>
      <c r="E23" s="21">
        <f t="shared" si="9"/>
        <v>9.8591549295774641E-2</v>
      </c>
      <c r="F23" s="40">
        <v>4</v>
      </c>
      <c r="G23" s="21">
        <f t="shared" si="10"/>
        <v>4.3478260869565216E-2</v>
      </c>
      <c r="H23" s="6">
        <v>1</v>
      </c>
      <c r="I23" s="21">
        <f t="shared" si="11"/>
        <v>1.282051282051282E-2</v>
      </c>
      <c r="J23" s="40">
        <v>1</v>
      </c>
      <c r="K23" s="21">
        <f t="shared" si="12"/>
        <v>1.6949152542372881E-2</v>
      </c>
      <c r="L23" s="17">
        <f t="shared" si="14"/>
        <v>-0.75</v>
      </c>
    </row>
    <row r="24" spans="1:12" s="36" customFormat="1" x14ac:dyDescent="0.25">
      <c r="A24" s="12" t="s">
        <v>5</v>
      </c>
      <c r="B24" s="41">
        <f>SUM(B20:B23)</f>
        <v>74</v>
      </c>
      <c r="C24" s="21">
        <f t="shared" si="8"/>
        <v>1</v>
      </c>
      <c r="D24" s="20">
        <f t="shared" ref="D24:J24" si="15">SUM(D20:D23)</f>
        <v>71</v>
      </c>
      <c r="E24" s="21">
        <f t="shared" si="9"/>
        <v>1</v>
      </c>
      <c r="F24" s="41">
        <f t="shared" si="15"/>
        <v>92</v>
      </c>
      <c r="G24" s="21">
        <f t="shared" si="10"/>
        <v>1</v>
      </c>
      <c r="H24" s="20">
        <f t="shared" si="15"/>
        <v>78</v>
      </c>
      <c r="I24" s="21">
        <f t="shared" si="11"/>
        <v>1</v>
      </c>
      <c r="J24" s="41">
        <f t="shared" si="15"/>
        <v>59</v>
      </c>
      <c r="K24" s="21">
        <f t="shared" si="12"/>
        <v>1</v>
      </c>
      <c r="L24" s="21">
        <f t="shared" si="14"/>
        <v>-0.20270270270270271</v>
      </c>
    </row>
    <row r="25" spans="1:12" ht="30" x14ac:dyDescent="0.25">
      <c r="A25" s="13" t="s">
        <v>22</v>
      </c>
      <c r="B25" s="45" t="s">
        <v>58</v>
      </c>
      <c r="C25" s="45"/>
      <c r="D25" s="45" t="s">
        <v>59</v>
      </c>
      <c r="E25" s="45"/>
      <c r="F25" s="45" t="s">
        <v>60</v>
      </c>
      <c r="G25" s="45"/>
      <c r="H25" s="45" t="s">
        <v>61</v>
      </c>
      <c r="I25" s="45"/>
      <c r="J25" s="45" t="s">
        <v>62</v>
      </c>
      <c r="K25" s="45"/>
      <c r="L25" s="16" t="s">
        <v>1</v>
      </c>
    </row>
    <row r="26" spans="1:12" x14ac:dyDescent="0.25">
      <c r="A26" s="11" t="s">
        <v>23</v>
      </c>
      <c r="B26" s="40">
        <v>45</v>
      </c>
      <c r="C26" s="21">
        <f t="shared" si="8"/>
        <v>0.60810810810810811</v>
      </c>
      <c r="D26" s="6">
        <v>40</v>
      </c>
      <c r="E26" s="21">
        <f t="shared" si="9"/>
        <v>0.56338028169014087</v>
      </c>
      <c r="F26" s="40">
        <v>43</v>
      </c>
      <c r="G26" s="21">
        <f t="shared" si="10"/>
        <v>0.46739130434782611</v>
      </c>
      <c r="H26" s="6">
        <v>49</v>
      </c>
      <c r="I26" s="21">
        <f t="shared" si="11"/>
        <v>0.62820512820512819</v>
      </c>
      <c r="J26" s="40">
        <v>39</v>
      </c>
      <c r="K26" s="21">
        <f t="shared" si="12"/>
        <v>0.66101694915254239</v>
      </c>
      <c r="L26" s="17">
        <f t="shared" ref="L26:L31" si="16">(J26-B26)/B26</f>
        <v>-0.13333333333333333</v>
      </c>
    </row>
    <row r="27" spans="1:12" x14ac:dyDescent="0.25">
      <c r="A27" s="11" t="s">
        <v>24</v>
      </c>
      <c r="B27" s="40">
        <v>7</v>
      </c>
      <c r="C27" s="21">
        <f t="shared" si="8"/>
        <v>9.45945945945946E-2</v>
      </c>
      <c r="D27" s="6">
        <v>12</v>
      </c>
      <c r="E27" s="21">
        <f t="shared" si="9"/>
        <v>0.16901408450704225</v>
      </c>
      <c r="F27" s="40">
        <v>19</v>
      </c>
      <c r="G27" s="21">
        <f t="shared" si="10"/>
        <v>0.20652173913043478</v>
      </c>
      <c r="H27" s="6">
        <v>18</v>
      </c>
      <c r="I27" s="21">
        <f t="shared" si="11"/>
        <v>0.23076923076923078</v>
      </c>
      <c r="J27" s="40">
        <v>10</v>
      </c>
      <c r="K27" s="21">
        <f t="shared" si="12"/>
        <v>0.16949152542372881</v>
      </c>
      <c r="L27" s="17">
        <f t="shared" si="16"/>
        <v>0.42857142857142855</v>
      </c>
    </row>
    <row r="28" spans="1:12" x14ac:dyDescent="0.25">
      <c r="A28" s="11" t="s">
        <v>25</v>
      </c>
      <c r="B28" s="40">
        <v>8</v>
      </c>
      <c r="C28" s="21">
        <f t="shared" si="8"/>
        <v>0.10810810810810811</v>
      </c>
      <c r="D28" s="6">
        <v>9</v>
      </c>
      <c r="E28" s="21">
        <f t="shared" si="9"/>
        <v>0.12676056338028169</v>
      </c>
      <c r="F28" s="40">
        <v>14</v>
      </c>
      <c r="G28" s="21">
        <f t="shared" si="10"/>
        <v>0.15217391304347827</v>
      </c>
      <c r="H28" s="6">
        <v>6</v>
      </c>
      <c r="I28" s="21">
        <f t="shared" si="11"/>
        <v>7.6923076923076927E-2</v>
      </c>
      <c r="J28" s="40">
        <v>4</v>
      </c>
      <c r="K28" s="21">
        <f t="shared" si="12"/>
        <v>6.7796610169491525E-2</v>
      </c>
      <c r="L28" s="17">
        <f>(J28-B28)/B28</f>
        <v>-0.5</v>
      </c>
    </row>
    <row r="29" spans="1:12" x14ac:dyDescent="0.25">
      <c r="A29" s="39" t="s">
        <v>63</v>
      </c>
      <c r="B29" s="42"/>
      <c r="C29" s="21">
        <f t="shared" si="8"/>
        <v>0</v>
      </c>
      <c r="D29" s="6"/>
      <c r="E29" s="21">
        <f t="shared" si="9"/>
        <v>0</v>
      </c>
      <c r="F29" s="42">
        <v>3</v>
      </c>
      <c r="G29" s="21">
        <f t="shared" si="10"/>
        <v>3.2608695652173912E-2</v>
      </c>
      <c r="H29" s="42"/>
      <c r="I29" s="21">
        <f t="shared" si="11"/>
        <v>0</v>
      </c>
      <c r="J29" s="40">
        <v>1</v>
      </c>
      <c r="K29" s="21">
        <f t="shared" si="12"/>
        <v>1.6949152542372881E-2</v>
      </c>
      <c r="L29" s="17">
        <v>1</v>
      </c>
    </row>
    <row r="30" spans="1:12" x14ac:dyDescent="0.25">
      <c r="A30" s="11" t="s">
        <v>26</v>
      </c>
      <c r="B30" s="40">
        <v>14</v>
      </c>
      <c r="C30" s="21">
        <f t="shared" si="8"/>
        <v>0.1891891891891892</v>
      </c>
      <c r="D30" s="6">
        <v>10</v>
      </c>
      <c r="E30" s="21">
        <f t="shared" si="9"/>
        <v>0.14084507042253522</v>
      </c>
      <c r="F30" s="40">
        <v>13</v>
      </c>
      <c r="G30" s="21">
        <f t="shared" si="10"/>
        <v>0.14130434782608695</v>
      </c>
      <c r="H30" s="6">
        <v>5</v>
      </c>
      <c r="I30" s="21">
        <f t="shared" si="11"/>
        <v>6.4102564102564097E-2</v>
      </c>
      <c r="J30" s="40">
        <v>5</v>
      </c>
      <c r="K30" s="21">
        <f t="shared" si="12"/>
        <v>8.4745762711864403E-2</v>
      </c>
      <c r="L30" s="17">
        <f t="shared" si="16"/>
        <v>-0.6428571428571429</v>
      </c>
    </row>
    <row r="31" spans="1:12" s="36" customFormat="1" x14ac:dyDescent="0.25">
      <c r="A31" s="12" t="s">
        <v>5</v>
      </c>
      <c r="B31" s="41">
        <f>SUM(B26:B30)</f>
        <v>74</v>
      </c>
      <c r="C31" s="21">
        <f t="shared" si="8"/>
        <v>1</v>
      </c>
      <c r="D31" s="20">
        <f>SUM(D26:D30)</f>
        <v>71</v>
      </c>
      <c r="E31" s="21">
        <f t="shared" si="9"/>
        <v>1</v>
      </c>
      <c r="F31" s="41">
        <f>SUM(F26:F30)</f>
        <v>92</v>
      </c>
      <c r="G31" s="21">
        <f t="shared" si="10"/>
        <v>1</v>
      </c>
      <c r="H31" s="20">
        <f>SUM(H26:H30)</f>
        <v>78</v>
      </c>
      <c r="I31" s="21">
        <f t="shared" si="11"/>
        <v>1</v>
      </c>
      <c r="J31" s="41">
        <f>SUM(J26:J30)</f>
        <v>59</v>
      </c>
      <c r="K31" s="21">
        <f t="shared" si="12"/>
        <v>1</v>
      </c>
      <c r="L31" s="21">
        <f t="shared" si="16"/>
        <v>-0.20270270270270271</v>
      </c>
    </row>
    <row r="32" spans="1:12" ht="30" x14ac:dyDescent="0.25">
      <c r="A32" s="10" t="s">
        <v>27</v>
      </c>
      <c r="B32" s="45" t="s">
        <v>58</v>
      </c>
      <c r="C32" s="45"/>
      <c r="D32" s="45" t="s">
        <v>59</v>
      </c>
      <c r="E32" s="45"/>
      <c r="F32" s="45" t="s">
        <v>60</v>
      </c>
      <c r="G32" s="45"/>
      <c r="H32" s="45" t="s">
        <v>61</v>
      </c>
      <c r="I32" s="45"/>
      <c r="J32" s="45" t="s">
        <v>62</v>
      </c>
      <c r="K32" s="45"/>
      <c r="L32" s="16" t="s">
        <v>1</v>
      </c>
    </row>
    <row r="33" spans="1:12" ht="30" x14ac:dyDescent="0.25">
      <c r="A33" s="14" t="s">
        <v>52</v>
      </c>
      <c r="B33" s="40">
        <v>43</v>
      </c>
      <c r="C33" s="21">
        <f t="shared" si="8"/>
        <v>0.58108108108108103</v>
      </c>
      <c r="D33" s="6">
        <v>43</v>
      </c>
      <c r="E33" s="21">
        <f t="shared" si="9"/>
        <v>0.60563380281690138</v>
      </c>
      <c r="F33" s="40">
        <v>55</v>
      </c>
      <c r="G33" s="21">
        <f t="shared" si="10"/>
        <v>0.59782608695652173</v>
      </c>
      <c r="H33" s="6">
        <v>44</v>
      </c>
      <c r="I33" s="21">
        <f t="shared" si="11"/>
        <v>0.5641025641025641</v>
      </c>
      <c r="J33" s="40">
        <v>37</v>
      </c>
      <c r="K33" s="21">
        <f t="shared" si="12"/>
        <v>0.6271186440677966</v>
      </c>
      <c r="L33" s="17">
        <f t="shared" ref="L33:L35" si="17">(J33-B33)/B33</f>
        <v>-0.13953488372093023</v>
      </c>
    </row>
    <row r="34" spans="1:12" x14ac:dyDescent="0.25">
      <c r="A34" s="11" t="s">
        <v>28</v>
      </c>
      <c r="B34" s="40">
        <v>31</v>
      </c>
      <c r="C34" s="21">
        <f t="shared" si="8"/>
        <v>0.41891891891891891</v>
      </c>
      <c r="D34" s="6">
        <v>28</v>
      </c>
      <c r="E34" s="21">
        <f t="shared" si="9"/>
        <v>0.39436619718309857</v>
      </c>
      <c r="F34" s="40">
        <v>37</v>
      </c>
      <c r="G34" s="21">
        <f t="shared" si="10"/>
        <v>0.40217391304347827</v>
      </c>
      <c r="H34" s="6">
        <v>34</v>
      </c>
      <c r="I34" s="21">
        <f t="shared" si="11"/>
        <v>0.4358974358974359</v>
      </c>
      <c r="J34" s="40">
        <v>22</v>
      </c>
      <c r="K34" s="21">
        <f t="shared" si="12"/>
        <v>0.3728813559322034</v>
      </c>
      <c r="L34" s="17">
        <f t="shared" si="17"/>
        <v>-0.29032258064516131</v>
      </c>
    </row>
    <row r="35" spans="1:12" s="36" customFormat="1" x14ac:dyDescent="0.25">
      <c r="A35" s="12" t="s">
        <v>5</v>
      </c>
      <c r="B35" s="41">
        <f>SUM(B33:B34)</f>
        <v>74</v>
      </c>
      <c r="C35" s="21">
        <f t="shared" si="8"/>
        <v>1</v>
      </c>
      <c r="D35" s="20">
        <f t="shared" ref="D35:J35" si="18">SUM(D33:D34)</f>
        <v>71</v>
      </c>
      <c r="E35" s="21">
        <f t="shared" si="9"/>
        <v>1</v>
      </c>
      <c r="F35" s="41">
        <f t="shared" si="18"/>
        <v>92</v>
      </c>
      <c r="G35" s="21">
        <f t="shared" si="10"/>
        <v>1</v>
      </c>
      <c r="H35" s="20">
        <f t="shared" si="18"/>
        <v>78</v>
      </c>
      <c r="I35" s="21">
        <f t="shared" si="11"/>
        <v>1</v>
      </c>
      <c r="J35" s="41">
        <f t="shared" si="18"/>
        <v>59</v>
      </c>
      <c r="K35" s="21">
        <f t="shared" si="12"/>
        <v>1</v>
      </c>
      <c r="L35" s="21">
        <f t="shared" si="17"/>
        <v>-0.20270270270270271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6" t="s">
        <v>67</v>
      </c>
      <c r="B1" s="46"/>
      <c r="C1" s="46"/>
      <c r="D1" s="46"/>
      <c r="E1" s="46"/>
      <c r="F1" s="46"/>
      <c r="G1" s="46"/>
      <c r="H1" s="46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22" t="s">
        <v>29</v>
      </c>
      <c r="B3" s="1" t="s">
        <v>30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31</v>
      </c>
      <c r="H3" s="3" t="s">
        <v>57</v>
      </c>
    </row>
    <row r="4" spans="1:8" x14ac:dyDescent="0.25">
      <c r="A4" s="50" t="s">
        <v>68</v>
      </c>
      <c r="B4" s="2" t="s">
        <v>58</v>
      </c>
      <c r="C4" s="2">
        <v>92</v>
      </c>
      <c r="D4" s="2">
        <v>84</v>
      </c>
      <c r="E4" s="4">
        <v>0.91304347826086951</v>
      </c>
      <c r="F4" s="2">
        <v>70</v>
      </c>
      <c r="G4" s="4">
        <v>0.76086956521739135</v>
      </c>
      <c r="H4" s="5" t="s">
        <v>9</v>
      </c>
    </row>
    <row r="5" spans="1:8" x14ac:dyDescent="0.25">
      <c r="A5" s="51"/>
      <c r="B5" s="2" t="s">
        <v>59</v>
      </c>
      <c r="C5" s="6">
        <v>92</v>
      </c>
      <c r="D5" s="6">
        <v>81</v>
      </c>
      <c r="E5" s="4">
        <v>0.88043478260869568</v>
      </c>
      <c r="F5" s="6">
        <v>63</v>
      </c>
      <c r="G5" s="4">
        <v>0.68478260869565222</v>
      </c>
      <c r="H5" s="8" t="s">
        <v>9</v>
      </c>
    </row>
    <row r="6" spans="1:8" x14ac:dyDescent="0.25">
      <c r="A6" s="51"/>
      <c r="B6" s="2" t="s">
        <v>60</v>
      </c>
      <c r="C6" s="6">
        <v>116</v>
      </c>
      <c r="D6" s="6">
        <v>90</v>
      </c>
      <c r="E6" s="4">
        <v>0.77586206896551724</v>
      </c>
      <c r="F6" s="6">
        <v>76</v>
      </c>
      <c r="G6" s="4">
        <v>0.65517241379310343</v>
      </c>
      <c r="H6" s="8" t="s">
        <v>9</v>
      </c>
    </row>
    <row r="7" spans="1:8" x14ac:dyDescent="0.25">
      <c r="A7" s="51"/>
      <c r="B7" s="2" t="s">
        <v>61</v>
      </c>
      <c r="C7" s="6">
        <v>98</v>
      </c>
      <c r="D7" s="6">
        <v>94</v>
      </c>
      <c r="E7" s="4">
        <v>0.95918367346938771</v>
      </c>
      <c r="F7" s="6">
        <v>77</v>
      </c>
      <c r="G7" s="4">
        <v>0.7857142857142857</v>
      </c>
      <c r="H7" s="8" t="s">
        <v>9</v>
      </c>
    </row>
    <row r="8" spans="1:8" x14ac:dyDescent="0.25">
      <c r="A8" s="52"/>
      <c r="B8" s="2" t="s">
        <v>62</v>
      </c>
      <c r="C8" s="6">
        <v>79</v>
      </c>
      <c r="D8" s="6">
        <v>52</v>
      </c>
      <c r="E8" s="4">
        <v>0.65822784810126578</v>
      </c>
      <c r="F8" s="6">
        <v>38</v>
      </c>
      <c r="G8" s="4">
        <v>0.48101265822784811</v>
      </c>
      <c r="H8" s="8" t="s">
        <v>9</v>
      </c>
    </row>
    <row r="10" spans="1:8" ht="30" x14ac:dyDescent="0.25">
      <c r="A10" s="10" t="s">
        <v>32</v>
      </c>
      <c r="B10" s="1" t="s">
        <v>30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31</v>
      </c>
      <c r="H10" s="3" t="s">
        <v>57</v>
      </c>
    </row>
    <row r="11" spans="1:8" x14ac:dyDescent="0.25">
      <c r="A11" s="53" t="s">
        <v>64</v>
      </c>
      <c r="B11" s="2" t="s">
        <v>58</v>
      </c>
      <c r="C11" s="6">
        <v>62</v>
      </c>
      <c r="D11" s="6">
        <v>55</v>
      </c>
      <c r="E11" s="7">
        <v>0.88709677419354838</v>
      </c>
      <c r="F11" s="6">
        <v>44</v>
      </c>
      <c r="G11" s="7">
        <v>0.70967741935483875</v>
      </c>
      <c r="H11" s="8">
        <v>2.5327272727272727</v>
      </c>
    </row>
    <row r="12" spans="1:8" x14ac:dyDescent="0.25">
      <c r="A12" s="53"/>
      <c r="B12" s="2" t="s">
        <v>59</v>
      </c>
      <c r="C12" s="6">
        <v>63</v>
      </c>
      <c r="D12" s="6">
        <v>56</v>
      </c>
      <c r="E12" s="7">
        <v>0.88888888888888884</v>
      </c>
      <c r="F12" s="6">
        <v>42</v>
      </c>
      <c r="G12" s="7">
        <v>0.66666666666666663</v>
      </c>
      <c r="H12" s="8">
        <v>2.3607142857142862</v>
      </c>
    </row>
    <row r="13" spans="1:8" x14ac:dyDescent="0.25">
      <c r="A13" s="53"/>
      <c r="B13" s="2" t="s">
        <v>60</v>
      </c>
      <c r="C13" s="6">
        <v>86</v>
      </c>
      <c r="D13" s="6">
        <v>64</v>
      </c>
      <c r="E13" s="7">
        <v>0.7441860465116279</v>
      </c>
      <c r="F13" s="6">
        <v>52</v>
      </c>
      <c r="G13" s="7">
        <v>0.60465116279069764</v>
      </c>
      <c r="H13" s="8">
        <v>2.3163934426229509</v>
      </c>
    </row>
    <row r="14" spans="1:8" x14ac:dyDescent="0.25">
      <c r="A14" s="53"/>
      <c r="B14" s="2" t="s">
        <v>61</v>
      </c>
      <c r="C14" s="6">
        <v>66</v>
      </c>
      <c r="D14" s="6">
        <v>63</v>
      </c>
      <c r="E14" s="7">
        <v>0.95454545454545459</v>
      </c>
      <c r="F14" s="6">
        <v>49</v>
      </c>
      <c r="G14" s="7">
        <v>0.74242424242424243</v>
      </c>
      <c r="H14" s="8">
        <v>2.3803278688524587</v>
      </c>
    </row>
    <row r="15" spans="1:8" x14ac:dyDescent="0.25">
      <c r="A15" s="53"/>
      <c r="B15" s="2" t="s">
        <v>62</v>
      </c>
      <c r="C15" s="6">
        <v>52</v>
      </c>
      <c r="D15" s="6">
        <v>33</v>
      </c>
      <c r="E15" s="7">
        <v>0.63461538461538458</v>
      </c>
      <c r="F15" s="6">
        <v>21</v>
      </c>
      <c r="G15" s="7">
        <v>0.40384615384615385</v>
      </c>
      <c r="H15" s="8">
        <v>1.7272727272727273</v>
      </c>
    </row>
    <row r="16" spans="1:8" ht="30" x14ac:dyDescent="0.25">
      <c r="A16" s="23"/>
      <c r="B16" s="1" t="s">
        <v>30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31</v>
      </c>
      <c r="H16" s="3" t="s">
        <v>57</v>
      </c>
    </row>
    <row r="17" spans="1:8" x14ac:dyDescent="0.25">
      <c r="A17" s="53" t="s">
        <v>65</v>
      </c>
      <c r="B17" s="2" t="s">
        <v>58</v>
      </c>
      <c r="C17" s="6">
        <v>30</v>
      </c>
      <c r="D17" s="6">
        <v>29</v>
      </c>
      <c r="E17" s="7">
        <v>0.96666666666666667</v>
      </c>
      <c r="F17" s="6">
        <v>26</v>
      </c>
      <c r="G17" s="7">
        <v>0.8666666666666667</v>
      </c>
      <c r="H17" s="8">
        <v>3.2413793103448274</v>
      </c>
    </row>
    <row r="18" spans="1:8" x14ac:dyDescent="0.25">
      <c r="A18" s="53"/>
      <c r="B18" s="2" t="s">
        <v>59</v>
      </c>
      <c r="C18" s="6">
        <v>29</v>
      </c>
      <c r="D18" s="6">
        <v>25</v>
      </c>
      <c r="E18" s="7">
        <v>0.86206896551724133</v>
      </c>
      <c r="F18" s="6">
        <v>21</v>
      </c>
      <c r="G18" s="7">
        <v>0.72413793103448276</v>
      </c>
      <c r="H18" s="8">
        <v>2.7040000000000002</v>
      </c>
    </row>
    <row r="19" spans="1:8" x14ac:dyDescent="0.25">
      <c r="A19" s="53"/>
      <c r="B19" s="2" t="s">
        <v>60</v>
      </c>
      <c r="C19" s="6">
        <v>30</v>
      </c>
      <c r="D19" s="6">
        <v>26</v>
      </c>
      <c r="E19" s="7">
        <v>0.8666666666666667</v>
      </c>
      <c r="F19" s="6">
        <v>24</v>
      </c>
      <c r="G19" s="7">
        <v>0.8</v>
      </c>
      <c r="H19" s="8">
        <v>3.2692307692307692</v>
      </c>
    </row>
    <row r="20" spans="1:8" x14ac:dyDescent="0.25">
      <c r="A20" s="53"/>
      <c r="B20" s="2" t="s">
        <v>61</v>
      </c>
      <c r="C20" s="6">
        <v>32</v>
      </c>
      <c r="D20" s="6">
        <v>31</v>
      </c>
      <c r="E20" s="7">
        <v>0.96875</v>
      </c>
      <c r="F20" s="6">
        <v>28</v>
      </c>
      <c r="G20" s="7">
        <v>0.875</v>
      </c>
      <c r="H20" s="8">
        <v>3.1379310344827585</v>
      </c>
    </row>
    <row r="21" spans="1:8" x14ac:dyDescent="0.25">
      <c r="A21" s="53"/>
      <c r="B21" s="2" t="s">
        <v>62</v>
      </c>
      <c r="C21" s="6">
        <v>27</v>
      </c>
      <c r="D21" s="6">
        <v>19</v>
      </c>
      <c r="E21" s="7">
        <v>0.70370370370370372</v>
      </c>
      <c r="F21" s="6">
        <v>17</v>
      </c>
      <c r="G21" s="7">
        <v>0.62962962962962965</v>
      </c>
      <c r="H21" s="8">
        <v>2.7894736842105261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15" customWidth="1"/>
    <col min="2" max="8" width="13.7109375" style="9" customWidth="1"/>
  </cols>
  <sheetData>
    <row r="1" spans="1:8" ht="30" x14ac:dyDescent="0.25">
      <c r="A1" s="10" t="s">
        <v>33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53" t="s">
        <v>34</v>
      </c>
      <c r="B2" s="2" t="s">
        <v>58</v>
      </c>
      <c r="C2" s="6">
        <v>92</v>
      </c>
      <c r="D2" s="6">
        <v>84</v>
      </c>
      <c r="E2" s="7">
        <v>0.91304347826086951</v>
      </c>
      <c r="F2" s="6">
        <v>70</v>
      </c>
      <c r="G2" s="24">
        <v>0.76086956521739135</v>
      </c>
      <c r="H2" s="25">
        <v>2.7773809523809527</v>
      </c>
    </row>
    <row r="3" spans="1:8" x14ac:dyDescent="0.25">
      <c r="A3" s="53"/>
      <c r="B3" s="2" t="s">
        <v>59</v>
      </c>
      <c r="C3" s="6">
        <v>92</v>
      </c>
      <c r="D3" s="6">
        <v>81</v>
      </c>
      <c r="E3" s="7">
        <v>0.88043478260869568</v>
      </c>
      <c r="F3" s="6">
        <v>63</v>
      </c>
      <c r="G3" s="24">
        <v>0.68478260869565222</v>
      </c>
      <c r="H3" s="25">
        <v>2.4666666666666668</v>
      </c>
    </row>
    <row r="4" spans="1:8" x14ac:dyDescent="0.25">
      <c r="A4" s="53"/>
      <c r="B4" s="2" t="s">
        <v>60</v>
      </c>
      <c r="C4" s="6">
        <v>116</v>
      </c>
      <c r="D4" s="6">
        <v>90</v>
      </c>
      <c r="E4" s="7">
        <v>0.77586206896551724</v>
      </c>
      <c r="F4" s="6">
        <v>76</v>
      </c>
      <c r="G4" s="24">
        <v>0.65517241379310343</v>
      </c>
      <c r="H4" s="25">
        <v>2.6011494252873564</v>
      </c>
    </row>
    <row r="5" spans="1:8" x14ac:dyDescent="0.25">
      <c r="A5" s="53"/>
      <c r="B5" s="2" t="s">
        <v>61</v>
      </c>
      <c r="C5" s="6">
        <v>98</v>
      </c>
      <c r="D5" s="6">
        <v>94</v>
      </c>
      <c r="E5" s="7">
        <v>0.95918367346938771</v>
      </c>
      <c r="F5" s="6">
        <v>77</v>
      </c>
      <c r="G5" s="24">
        <v>0.7857142857142857</v>
      </c>
      <c r="H5" s="25">
        <v>2.6244444444444444</v>
      </c>
    </row>
    <row r="6" spans="1:8" x14ac:dyDescent="0.25">
      <c r="A6" s="53"/>
      <c r="B6" s="2" t="s">
        <v>62</v>
      </c>
      <c r="C6" s="6">
        <v>79</v>
      </c>
      <c r="D6" s="6">
        <v>52</v>
      </c>
      <c r="E6" s="7">
        <v>0.65822784810126578</v>
      </c>
      <c r="F6" s="6">
        <v>38</v>
      </c>
      <c r="G6" s="24">
        <v>0.48101265822784811</v>
      </c>
      <c r="H6" s="25">
        <v>2.1153846153846154</v>
      </c>
    </row>
    <row r="7" spans="1:8" x14ac:dyDescent="0.25">
      <c r="A7" s="53" t="s">
        <v>35</v>
      </c>
      <c r="B7" s="2" t="s">
        <v>58</v>
      </c>
      <c r="C7" s="18" t="s">
        <v>9</v>
      </c>
      <c r="D7" s="18" t="s">
        <v>9</v>
      </c>
      <c r="E7" s="26" t="s">
        <v>9</v>
      </c>
      <c r="F7" s="18" t="s">
        <v>9</v>
      </c>
      <c r="G7" s="18" t="s">
        <v>9</v>
      </c>
      <c r="H7" s="26" t="s">
        <v>9</v>
      </c>
    </row>
    <row r="8" spans="1:8" x14ac:dyDescent="0.25">
      <c r="A8" s="53"/>
      <c r="B8" s="2" t="s">
        <v>59</v>
      </c>
      <c r="C8" s="18" t="s">
        <v>9</v>
      </c>
      <c r="D8" s="18" t="s">
        <v>9</v>
      </c>
      <c r="E8" s="26" t="s">
        <v>9</v>
      </c>
      <c r="F8" s="18" t="s">
        <v>9</v>
      </c>
      <c r="G8" s="18" t="s">
        <v>9</v>
      </c>
      <c r="H8" s="26" t="s">
        <v>9</v>
      </c>
    </row>
    <row r="9" spans="1:8" x14ac:dyDescent="0.25">
      <c r="A9" s="53"/>
      <c r="B9" s="2" t="s">
        <v>60</v>
      </c>
      <c r="C9" s="18" t="s">
        <v>9</v>
      </c>
      <c r="D9" s="18" t="s">
        <v>9</v>
      </c>
      <c r="E9" s="26" t="s">
        <v>9</v>
      </c>
      <c r="F9" s="18" t="s">
        <v>9</v>
      </c>
      <c r="G9" s="18" t="s">
        <v>9</v>
      </c>
      <c r="H9" s="26" t="s">
        <v>9</v>
      </c>
    </row>
    <row r="10" spans="1:8" x14ac:dyDescent="0.25">
      <c r="A10" s="53"/>
      <c r="B10" s="2" t="s">
        <v>61</v>
      </c>
      <c r="C10" s="18" t="s">
        <v>9</v>
      </c>
      <c r="D10" s="18" t="s">
        <v>9</v>
      </c>
      <c r="E10" s="26" t="s">
        <v>9</v>
      </c>
      <c r="F10" s="18" t="s">
        <v>9</v>
      </c>
      <c r="G10" s="18" t="s">
        <v>9</v>
      </c>
      <c r="H10" s="26" t="s">
        <v>9</v>
      </c>
    </row>
    <row r="11" spans="1:8" x14ac:dyDescent="0.25">
      <c r="A11" s="53"/>
      <c r="B11" s="2" t="s">
        <v>62</v>
      </c>
      <c r="C11" s="18" t="s">
        <v>9</v>
      </c>
      <c r="D11" s="18" t="s">
        <v>9</v>
      </c>
      <c r="E11" s="26" t="s">
        <v>9</v>
      </c>
      <c r="F11" s="18" t="s">
        <v>9</v>
      </c>
      <c r="G11" s="18" t="s">
        <v>9</v>
      </c>
      <c r="H11" s="26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0" workbookViewId="0">
      <selection activeCell="C52" sqref="C52:H52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53" t="s">
        <v>2</v>
      </c>
      <c r="B2" s="2" t="s">
        <v>58</v>
      </c>
      <c r="C2" s="6">
        <v>51</v>
      </c>
      <c r="D2" s="6">
        <v>45</v>
      </c>
      <c r="E2" s="7">
        <v>0.88235294117647056</v>
      </c>
      <c r="F2" s="6">
        <v>40</v>
      </c>
      <c r="G2" s="7">
        <v>0.78431372549019607</v>
      </c>
      <c r="H2" s="8">
        <v>3.028888888888889</v>
      </c>
    </row>
    <row r="3" spans="1:8" x14ac:dyDescent="0.25">
      <c r="A3" s="53"/>
      <c r="B3" s="2" t="s">
        <v>59</v>
      </c>
      <c r="C3" s="6">
        <v>51</v>
      </c>
      <c r="D3" s="6">
        <v>46</v>
      </c>
      <c r="E3" s="7">
        <v>0.90196078431372551</v>
      </c>
      <c r="F3" s="6">
        <v>34</v>
      </c>
      <c r="G3" s="7">
        <v>0.66666666666666663</v>
      </c>
      <c r="H3" s="8">
        <v>2.4891304347826089</v>
      </c>
    </row>
    <row r="4" spans="1:8" x14ac:dyDescent="0.25">
      <c r="A4" s="53"/>
      <c r="B4" s="2" t="s">
        <v>60</v>
      </c>
      <c r="C4" s="6">
        <v>57</v>
      </c>
      <c r="D4" s="6">
        <v>42</v>
      </c>
      <c r="E4" s="7">
        <v>0.73684210526315785</v>
      </c>
      <c r="F4" s="6">
        <v>34</v>
      </c>
      <c r="G4" s="7">
        <v>0.59649122807017541</v>
      </c>
      <c r="H4" s="8">
        <v>2.4717948717948715</v>
      </c>
    </row>
    <row r="5" spans="1:8" x14ac:dyDescent="0.25">
      <c r="A5" s="53"/>
      <c r="B5" s="2" t="s">
        <v>61</v>
      </c>
      <c r="C5" s="6">
        <v>56</v>
      </c>
      <c r="D5" s="6">
        <v>55</v>
      </c>
      <c r="E5" s="7">
        <v>0.9821428571428571</v>
      </c>
      <c r="F5" s="6">
        <v>47</v>
      </c>
      <c r="G5" s="7">
        <v>0.8392857142857143</v>
      </c>
      <c r="H5" s="8">
        <v>2.7960784313725489</v>
      </c>
    </row>
    <row r="6" spans="1:8" x14ac:dyDescent="0.25">
      <c r="A6" s="53"/>
      <c r="B6" s="2" t="s">
        <v>62</v>
      </c>
      <c r="C6" s="6">
        <v>34</v>
      </c>
      <c r="D6" s="6">
        <v>26</v>
      </c>
      <c r="E6" s="7">
        <v>0.76470588235294112</v>
      </c>
      <c r="F6" s="6">
        <v>17</v>
      </c>
      <c r="G6" s="7">
        <v>0.5</v>
      </c>
      <c r="H6" s="8">
        <v>2.0384615384615383</v>
      </c>
    </row>
    <row r="7" spans="1:8" x14ac:dyDescent="0.25">
      <c r="A7" s="53" t="s">
        <v>3</v>
      </c>
      <c r="B7" s="2" t="s">
        <v>58</v>
      </c>
      <c r="C7" s="6">
        <v>41</v>
      </c>
      <c r="D7" s="6">
        <v>39</v>
      </c>
      <c r="E7" s="7">
        <v>0.95121951219512191</v>
      </c>
      <c r="F7" s="6">
        <v>30</v>
      </c>
      <c r="G7" s="7">
        <v>0.73170731707317072</v>
      </c>
      <c r="H7" s="8">
        <v>2.4871794871794872</v>
      </c>
    </row>
    <row r="8" spans="1:8" x14ac:dyDescent="0.25">
      <c r="A8" s="53"/>
      <c r="B8" s="2" t="s">
        <v>59</v>
      </c>
      <c r="C8" s="6">
        <v>40</v>
      </c>
      <c r="D8" s="6">
        <v>34</v>
      </c>
      <c r="E8" s="7">
        <v>0.85</v>
      </c>
      <c r="F8" s="6">
        <v>29</v>
      </c>
      <c r="G8" s="7">
        <v>0.72499999999999998</v>
      </c>
      <c r="H8" s="8">
        <v>2.5088235294117647</v>
      </c>
    </row>
    <row r="9" spans="1:8" x14ac:dyDescent="0.25">
      <c r="A9" s="53"/>
      <c r="B9" s="2" t="s">
        <v>60</v>
      </c>
      <c r="C9" s="6">
        <v>59</v>
      </c>
      <c r="D9" s="6">
        <v>48</v>
      </c>
      <c r="E9" s="7">
        <v>0.81355932203389836</v>
      </c>
      <c r="F9" s="6">
        <v>42</v>
      </c>
      <c r="G9" s="7">
        <v>0.71186440677966101</v>
      </c>
      <c r="H9" s="8">
        <v>2.7062499999999998</v>
      </c>
    </row>
    <row r="10" spans="1:8" x14ac:dyDescent="0.25">
      <c r="A10" s="53"/>
      <c r="B10" s="2" t="s">
        <v>61</v>
      </c>
      <c r="C10" s="6">
        <v>42</v>
      </c>
      <c r="D10" s="6">
        <v>39</v>
      </c>
      <c r="E10" s="7">
        <v>0.9285714285714286</v>
      </c>
      <c r="F10" s="6">
        <v>30</v>
      </c>
      <c r="G10" s="7">
        <v>0.7142857142857143</v>
      </c>
      <c r="H10" s="8">
        <v>2.4000000000000004</v>
      </c>
    </row>
    <row r="11" spans="1:8" x14ac:dyDescent="0.25">
      <c r="A11" s="53"/>
      <c r="B11" s="2" t="s">
        <v>62</v>
      </c>
      <c r="C11" s="6">
        <v>43</v>
      </c>
      <c r="D11" s="6">
        <v>24</v>
      </c>
      <c r="E11" s="7">
        <v>0.55813953488372092</v>
      </c>
      <c r="F11" s="6">
        <v>19</v>
      </c>
      <c r="G11" s="7">
        <v>0.44186046511627908</v>
      </c>
      <c r="H11" s="8">
        <v>2.125</v>
      </c>
    </row>
    <row r="12" spans="1:8" ht="30" x14ac:dyDescent="0.25">
      <c r="A12" s="10" t="s">
        <v>36</v>
      </c>
      <c r="B12" s="1" t="s">
        <v>30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 t="s">
        <v>57</v>
      </c>
    </row>
    <row r="13" spans="1:8" x14ac:dyDescent="0.25">
      <c r="A13" s="55" t="s">
        <v>37</v>
      </c>
      <c r="B13" s="2" t="s">
        <v>58</v>
      </c>
      <c r="C13" s="6">
        <v>7</v>
      </c>
      <c r="D13" s="6">
        <v>7</v>
      </c>
      <c r="E13" s="7">
        <v>1</v>
      </c>
      <c r="F13" s="6">
        <v>4</v>
      </c>
      <c r="G13" s="7">
        <v>0.5714285714285714</v>
      </c>
      <c r="H13" s="8">
        <v>1.4285714285714286</v>
      </c>
    </row>
    <row r="14" spans="1:8" x14ac:dyDescent="0.25">
      <c r="A14" s="56"/>
      <c r="B14" s="2" t="s">
        <v>59</v>
      </c>
      <c r="C14" s="6">
        <v>5</v>
      </c>
      <c r="D14" s="6">
        <v>4</v>
      </c>
      <c r="E14" s="7">
        <v>0.8</v>
      </c>
      <c r="F14" s="6">
        <v>2</v>
      </c>
      <c r="G14" s="7">
        <v>0.4</v>
      </c>
      <c r="H14" s="8">
        <v>1.25</v>
      </c>
    </row>
    <row r="15" spans="1:8" x14ac:dyDescent="0.25">
      <c r="A15" s="56"/>
      <c r="B15" s="2" t="s">
        <v>60</v>
      </c>
      <c r="C15" s="6">
        <v>7</v>
      </c>
      <c r="D15" s="6">
        <v>6</v>
      </c>
      <c r="E15" s="7">
        <v>0.8571428571428571</v>
      </c>
      <c r="F15" s="6">
        <v>5</v>
      </c>
      <c r="G15" s="7">
        <v>0.7142857142857143</v>
      </c>
      <c r="H15" s="8">
        <v>2.6166666666666667</v>
      </c>
    </row>
    <row r="16" spans="1:8" x14ac:dyDescent="0.25">
      <c r="A16" s="56"/>
      <c r="B16" s="2" t="s">
        <v>61</v>
      </c>
      <c r="C16" s="6">
        <v>6</v>
      </c>
      <c r="D16" s="6">
        <v>4</v>
      </c>
      <c r="E16" s="7">
        <v>0.66666666666666663</v>
      </c>
      <c r="F16" s="6">
        <v>4</v>
      </c>
      <c r="G16" s="7">
        <v>0.66666666666666663</v>
      </c>
      <c r="H16" s="8">
        <v>3.25</v>
      </c>
    </row>
    <row r="17" spans="1:8" x14ac:dyDescent="0.25">
      <c r="A17" s="57"/>
      <c r="B17" s="2" t="s">
        <v>62</v>
      </c>
      <c r="C17" s="6">
        <v>1</v>
      </c>
      <c r="D17" s="6">
        <v>1</v>
      </c>
      <c r="E17" s="7">
        <v>1</v>
      </c>
      <c r="F17" s="6">
        <v>0</v>
      </c>
      <c r="G17" s="7">
        <v>0</v>
      </c>
      <c r="H17" s="8">
        <v>0</v>
      </c>
    </row>
    <row r="18" spans="1:8" x14ac:dyDescent="0.25">
      <c r="A18" s="54" t="s">
        <v>38</v>
      </c>
      <c r="B18" s="2" t="s">
        <v>58</v>
      </c>
      <c r="C18" s="37"/>
      <c r="D18" s="37"/>
      <c r="E18" s="7"/>
      <c r="F18" s="27"/>
      <c r="G18" s="7"/>
      <c r="H18" s="28"/>
    </row>
    <row r="19" spans="1:8" x14ac:dyDescent="0.25">
      <c r="A19" s="54"/>
      <c r="B19" s="2" t="s">
        <v>59</v>
      </c>
      <c r="C19" s="37"/>
      <c r="D19" s="37"/>
      <c r="E19" s="7"/>
      <c r="F19" s="6"/>
      <c r="G19" s="7"/>
      <c r="H19" s="8"/>
    </row>
    <row r="20" spans="1:8" x14ac:dyDescent="0.25">
      <c r="A20" s="54"/>
      <c r="B20" s="2" t="s">
        <v>60</v>
      </c>
      <c r="C20" s="37">
        <v>4</v>
      </c>
      <c r="D20" s="37">
        <v>2</v>
      </c>
      <c r="E20" s="7">
        <v>0.5</v>
      </c>
      <c r="F20" s="27">
        <v>0</v>
      </c>
      <c r="G20" s="7">
        <v>0</v>
      </c>
      <c r="H20" s="28">
        <v>0.5</v>
      </c>
    </row>
    <row r="21" spans="1:8" x14ac:dyDescent="0.25">
      <c r="A21" s="54"/>
      <c r="B21" s="2" t="s">
        <v>61</v>
      </c>
      <c r="C21" s="37"/>
      <c r="D21" s="37"/>
      <c r="E21" s="7"/>
      <c r="F21" s="6"/>
      <c r="G21" s="7"/>
      <c r="H21" s="8"/>
    </row>
    <row r="22" spans="1:8" x14ac:dyDescent="0.25">
      <c r="A22" s="54"/>
      <c r="B22" s="2" t="s">
        <v>62</v>
      </c>
      <c r="C22" s="37">
        <v>1</v>
      </c>
      <c r="D22" s="37">
        <v>1</v>
      </c>
      <c r="E22" s="7">
        <v>1</v>
      </c>
      <c r="F22" s="6">
        <v>1</v>
      </c>
      <c r="G22" s="7">
        <v>1</v>
      </c>
      <c r="H22" s="8">
        <v>4</v>
      </c>
    </row>
    <row r="23" spans="1:8" x14ac:dyDescent="0.25">
      <c r="A23" s="53" t="s">
        <v>10</v>
      </c>
      <c r="B23" s="2" t="s">
        <v>58</v>
      </c>
      <c r="C23" s="6">
        <v>1</v>
      </c>
      <c r="D23" s="6">
        <v>1</v>
      </c>
      <c r="E23" s="7">
        <v>1</v>
      </c>
      <c r="F23" s="6">
        <v>1</v>
      </c>
      <c r="G23" s="7">
        <v>1</v>
      </c>
      <c r="H23" s="8">
        <v>4</v>
      </c>
    </row>
    <row r="24" spans="1:8" x14ac:dyDescent="0.25">
      <c r="A24" s="53"/>
      <c r="B24" s="2" t="s">
        <v>59</v>
      </c>
      <c r="C24" s="6"/>
      <c r="D24" s="6"/>
      <c r="E24" s="7"/>
      <c r="F24" s="6"/>
      <c r="G24" s="7"/>
      <c r="H24" s="8"/>
    </row>
    <row r="25" spans="1:8" x14ac:dyDescent="0.25">
      <c r="A25" s="53"/>
      <c r="B25" s="2" t="s">
        <v>60</v>
      </c>
      <c r="C25" s="27">
        <v>2</v>
      </c>
      <c r="D25" s="27">
        <v>2</v>
      </c>
      <c r="E25" s="7">
        <v>1</v>
      </c>
      <c r="F25" s="27">
        <v>2</v>
      </c>
      <c r="G25" s="7">
        <v>1</v>
      </c>
      <c r="H25" s="28">
        <v>3.35</v>
      </c>
    </row>
    <row r="26" spans="1:8" x14ac:dyDescent="0.25">
      <c r="A26" s="53"/>
      <c r="B26" s="2" t="s">
        <v>61</v>
      </c>
      <c r="C26" s="6">
        <v>3</v>
      </c>
      <c r="D26" s="6">
        <v>3</v>
      </c>
      <c r="E26" s="7">
        <v>1</v>
      </c>
      <c r="F26" s="6">
        <v>3</v>
      </c>
      <c r="G26" s="7">
        <v>1</v>
      </c>
      <c r="H26" s="8">
        <v>3.6500000000000004</v>
      </c>
    </row>
    <row r="27" spans="1:8" x14ac:dyDescent="0.25">
      <c r="A27" s="53"/>
      <c r="B27" s="2" t="s">
        <v>62</v>
      </c>
      <c r="C27" s="6">
        <v>1</v>
      </c>
      <c r="D27" s="6">
        <v>0</v>
      </c>
      <c r="E27" s="7">
        <v>0</v>
      </c>
      <c r="F27" s="6">
        <v>0</v>
      </c>
      <c r="G27" s="7">
        <v>0</v>
      </c>
      <c r="H27" s="8"/>
    </row>
    <row r="28" spans="1:8" x14ac:dyDescent="0.25">
      <c r="A28" s="53" t="s">
        <v>11</v>
      </c>
      <c r="B28" s="2" t="s">
        <v>58</v>
      </c>
      <c r="C28" s="6">
        <v>2</v>
      </c>
      <c r="D28" s="6">
        <v>2</v>
      </c>
      <c r="E28" s="7">
        <v>1</v>
      </c>
      <c r="F28" s="6">
        <v>2</v>
      </c>
      <c r="G28" s="7">
        <v>1</v>
      </c>
      <c r="H28" s="8">
        <v>2.5</v>
      </c>
    </row>
    <row r="29" spans="1:8" x14ac:dyDescent="0.25">
      <c r="A29" s="53"/>
      <c r="B29" s="2" t="s">
        <v>59</v>
      </c>
      <c r="C29" s="6">
        <v>1</v>
      </c>
      <c r="D29" s="6">
        <v>1</v>
      </c>
      <c r="E29" s="7">
        <v>1</v>
      </c>
      <c r="F29" s="6">
        <v>1</v>
      </c>
      <c r="G29" s="7">
        <v>1</v>
      </c>
      <c r="H29" s="8">
        <v>2</v>
      </c>
    </row>
    <row r="30" spans="1:8" x14ac:dyDescent="0.25">
      <c r="A30" s="53"/>
      <c r="B30" s="2" t="s">
        <v>60</v>
      </c>
      <c r="C30" s="6">
        <v>4</v>
      </c>
      <c r="D30" s="6">
        <v>4</v>
      </c>
      <c r="E30" s="7">
        <v>1</v>
      </c>
      <c r="F30" s="6">
        <v>3</v>
      </c>
      <c r="G30" s="7">
        <v>0.75</v>
      </c>
      <c r="H30" s="8">
        <v>1.6666666666666667</v>
      </c>
    </row>
    <row r="31" spans="1:8" x14ac:dyDescent="0.25">
      <c r="A31" s="53"/>
      <c r="B31" s="2" t="s">
        <v>61</v>
      </c>
      <c r="C31" s="6">
        <v>1</v>
      </c>
      <c r="D31" s="6">
        <v>1</v>
      </c>
      <c r="E31" s="7">
        <v>1</v>
      </c>
      <c r="F31" s="6">
        <v>1</v>
      </c>
      <c r="G31" s="7">
        <v>1</v>
      </c>
      <c r="H31" s="8">
        <v>3</v>
      </c>
    </row>
    <row r="32" spans="1:8" x14ac:dyDescent="0.25">
      <c r="A32" s="53"/>
      <c r="B32" s="2" t="s">
        <v>62</v>
      </c>
      <c r="C32" s="6">
        <v>2</v>
      </c>
      <c r="D32" s="6">
        <v>2</v>
      </c>
      <c r="E32" s="7">
        <v>1</v>
      </c>
      <c r="F32" s="6">
        <v>2</v>
      </c>
      <c r="G32" s="7">
        <v>1</v>
      </c>
      <c r="H32" s="8">
        <v>2</v>
      </c>
    </row>
    <row r="33" spans="1:8" x14ac:dyDescent="0.25">
      <c r="A33" s="53" t="s">
        <v>12</v>
      </c>
      <c r="B33" s="2" t="s">
        <v>58</v>
      </c>
      <c r="C33" s="6">
        <v>34</v>
      </c>
      <c r="D33" s="6">
        <v>30</v>
      </c>
      <c r="E33" s="7">
        <v>0.88235294117647056</v>
      </c>
      <c r="F33" s="6">
        <v>25</v>
      </c>
      <c r="G33" s="7">
        <v>0.73529411764705888</v>
      </c>
      <c r="H33" s="8">
        <v>2.7766666666666664</v>
      </c>
    </row>
    <row r="34" spans="1:8" x14ac:dyDescent="0.25">
      <c r="A34" s="53"/>
      <c r="B34" s="2" t="s">
        <v>59</v>
      </c>
      <c r="C34" s="6">
        <v>41</v>
      </c>
      <c r="D34" s="6">
        <v>34</v>
      </c>
      <c r="E34" s="7">
        <v>0.82926829268292679</v>
      </c>
      <c r="F34" s="6">
        <v>26</v>
      </c>
      <c r="G34" s="7">
        <v>0.63414634146341464</v>
      </c>
      <c r="H34" s="8">
        <v>2.2588235294117647</v>
      </c>
    </row>
    <row r="35" spans="1:8" x14ac:dyDescent="0.25">
      <c r="A35" s="53"/>
      <c r="B35" s="2" t="s">
        <v>60</v>
      </c>
      <c r="C35" s="6">
        <v>45</v>
      </c>
      <c r="D35" s="6">
        <v>32</v>
      </c>
      <c r="E35" s="7">
        <v>0.71111111111111114</v>
      </c>
      <c r="F35" s="6">
        <v>27</v>
      </c>
      <c r="G35" s="7">
        <v>0.6</v>
      </c>
      <c r="H35" s="8">
        <v>2.625</v>
      </c>
    </row>
    <row r="36" spans="1:8" x14ac:dyDescent="0.25">
      <c r="A36" s="53"/>
      <c r="B36" s="2" t="s">
        <v>61</v>
      </c>
      <c r="C36" s="6">
        <v>46</v>
      </c>
      <c r="D36" s="6">
        <v>45</v>
      </c>
      <c r="E36" s="7">
        <v>0.97826086956521741</v>
      </c>
      <c r="F36" s="6">
        <v>36</v>
      </c>
      <c r="G36" s="7">
        <v>0.78260869565217395</v>
      </c>
      <c r="H36" s="8">
        <v>2.4428571428571431</v>
      </c>
    </row>
    <row r="37" spans="1:8" x14ac:dyDescent="0.25">
      <c r="A37" s="53"/>
      <c r="B37" s="2" t="s">
        <v>62</v>
      </c>
      <c r="C37" s="6">
        <v>36</v>
      </c>
      <c r="D37" s="6">
        <v>21</v>
      </c>
      <c r="E37" s="7">
        <v>0.58333333333333337</v>
      </c>
      <c r="F37" s="6">
        <v>12</v>
      </c>
      <c r="G37" s="7">
        <v>0.33333333333333331</v>
      </c>
      <c r="H37" s="8">
        <v>1.7142857142857142</v>
      </c>
    </row>
    <row r="38" spans="1:8" x14ac:dyDescent="0.25">
      <c r="A38" s="53" t="s">
        <v>13</v>
      </c>
      <c r="B38" s="2" t="s">
        <v>58</v>
      </c>
      <c r="C38" s="18"/>
      <c r="D38" s="6"/>
      <c r="E38" s="7"/>
      <c r="F38" s="6"/>
      <c r="G38" s="7"/>
      <c r="H38" s="8"/>
    </row>
    <row r="39" spans="1:8" x14ac:dyDescent="0.25">
      <c r="A39" s="53"/>
      <c r="B39" s="2" t="s">
        <v>59</v>
      </c>
      <c r="C39" s="6"/>
      <c r="D39" s="6"/>
      <c r="E39" s="7"/>
      <c r="F39" s="6"/>
      <c r="G39" s="7"/>
      <c r="H39" s="8"/>
    </row>
    <row r="40" spans="1:8" x14ac:dyDescent="0.25">
      <c r="A40" s="53"/>
      <c r="B40" s="2" t="s">
        <v>60</v>
      </c>
      <c r="C40" s="6"/>
      <c r="D40" s="6"/>
      <c r="E40" s="7"/>
      <c r="F40" s="6"/>
      <c r="G40" s="7"/>
      <c r="H40" s="8"/>
    </row>
    <row r="41" spans="1:8" x14ac:dyDescent="0.25">
      <c r="A41" s="53"/>
      <c r="B41" s="2" t="s">
        <v>61</v>
      </c>
      <c r="C41" s="6"/>
      <c r="D41" s="6"/>
      <c r="E41" s="7"/>
      <c r="F41" s="6"/>
      <c r="G41" s="7"/>
      <c r="H41" s="8"/>
    </row>
    <row r="42" spans="1:8" x14ac:dyDescent="0.25">
      <c r="A42" s="53"/>
      <c r="B42" s="2" t="s">
        <v>62</v>
      </c>
      <c r="C42" s="6">
        <v>2</v>
      </c>
      <c r="D42" s="6">
        <v>0</v>
      </c>
      <c r="E42" s="7">
        <v>0</v>
      </c>
      <c r="F42" s="6">
        <v>0</v>
      </c>
      <c r="G42" s="7">
        <v>0</v>
      </c>
      <c r="H42" s="8"/>
    </row>
    <row r="43" spans="1:8" x14ac:dyDescent="0.25">
      <c r="A43" s="54" t="s">
        <v>39</v>
      </c>
      <c r="B43" s="2" t="s">
        <v>58</v>
      </c>
      <c r="C43" s="6">
        <v>41</v>
      </c>
      <c r="D43" s="6">
        <v>37</v>
      </c>
      <c r="E43" s="7">
        <v>0.90243902439024393</v>
      </c>
      <c r="F43" s="6">
        <v>32</v>
      </c>
      <c r="G43" s="7">
        <v>0.78048780487804881</v>
      </c>
      <c r="H43" s="8">
        <v>3.0270270270270272</v>
      </c>
    </row>
    <row r="44" spans="1:8" x14ac:dyDescent="0.25">
      <c r="A44" s="54"/>
      <c r="B44" s="2" t="s">
        <v>59</v>
      </c>
      <c r="C44" s="6">
        <v>37</v>
      </c>
      <c r="D44" s="6">
        <v>34</v>
      </c>
      <c r="E44" s="7">
        <v>0.91891891891891897</v>
      </c>
      <c r="F44" s="6">
        <v>26</v>
      </c>
      <c r="G44" s="7">
        <v>0.70270270270270274</v>
      </c>
      <c r="H44" s="8">
        <v>2.697058823529412</v>
      </c>
    </row>
    <row r="45" spans="1:8" x14ac:dyDescent="0.25">
      <c r="A45" s="54"/>
      <c r="B45" s="2" t="s">
        <v>60</v>
      </c>
      <c r="C45" s="6">
        <v>45</v>
      </c>
      <c r="D45" s="6">
        <v>37</v>
      </c>
      <c r="E45" s="7">
        <v>0.82222222222222219</v>
      </c>
      <c r="F45" s="6">
        <v>33</v>
      </c>
      <c r="G45" s="7">
        <v>0.73333333333333328</v>
      </c>
      <c r="H45" s="8">
        <v>2.7351351351351347</v>
      </c>
    </row>
    <row r="46" spans="1:8" x14ac:dyDescent="0.25">
      <c r="A46" s="54"/>
      <c r="B46" s="2" t="s">
        <v>61</v>
      </c>
      <c r="C46" s="6">
        <v>38</v>
      </c>
      <c r="D46" s="6">
        <v>37</v>
      </c>
      <c r="E46" s="7">
        <v>0.97368421052631582</v>
      </c>
      <c r="F46" s="6">
        <v>31</v>
      </c>
      <c r="G46" s="7">
        <v>0.81578947368421051</v>
      </c>
      <c r="H46" s="8">
        <v>2.7648648648648648</v>
      </c>
    </row>
    <row r="47" spans="1:8" x14ac:dyDescent="0.25">
      <c r="A47" s="54"/>
      <c r="B47" s="2" t="s">
        <v>62</v>
      </c>
      <c r="C47" s="6">
        <v>32</v>
      </c>
      <c r="D47" s="6">
        <v>25</v>
      </c>
      <c r="E47" s="7">
        <v>0.78125</v>
      </c>
      <c r="F47" s="6">
        <v>22</v>
      </c>
      <c r="G47" s="7">
        <v>0.6875</v>
      </c>
      <c r="H47" s="8">
        <v>2.52</v>
      </c>
    </row>
    <row r="48" spans="1:8" x14ac:dyDescent="0.25">
      <c r="A48" s="54" t="s">
        <v>40</v>
      </c>
      <c r="B48" s="2" t="s">
        <v>58</v>
      </c>
      <c r="C48" s="6">
        <v>2</v>
      </c>
      <c r="D48" s="6">
        <v>2</v>
      </c>
      <c r="E48" s="7">
        <v>1</v>
      </c>
      <c r="F48" s="6">
        <v>1</v>
      </c>
      <c r="G48" s="7">
        <v>0.5</v>
      </c>
      <c r="H48" s="8">
        <v>1</v>
      </c>
    </row>
    <row r="49" spans="1:8" x14ac:dyDescent="0.25">
      <c r="A49" s="54"/>
      <c r="B49" s="2" t="s">
        <v>59</v>
      </c>
      <c r="C49" s="6">
        <v>7</v>
      </c>
      <c r="D49" s="6">
        <v>7</v>
      </c>
      <c r="E49" s="7">
        <v>1</v>
      </c>
      <c r="F49" s="6">
        <v>7</v>
      </c>
      <c r="G49" s="7">
        <v>1</v>
      </c>
      <c r="H49" s="8">
        <v>3.1428571428571428</v>
      </c>
    </row>
    <row r="50" spans="1:8" x14ac:dyDescent="0.25">
      <c r="A50" s="54"/>
      <c r="B50" s="2" t="s">
        <v>60</v>
      </c>
      <c r="C50" s="6">
        <v>6</v>
      </c>
      <c r="D50" s="6">
        <v>4</v>
      </c>
      <c r="E50" s="7">
        <v>0.66666666666666663</v>
      </c>
      <c r="F50" s="6">
        <v>3</v>
      </c>
      <c r="G50" s="7">
        <v>0.5</v>
      </c>
      <c r="H50" s="8">
        <v>2.4249999999999998</v>
      </c>
    </row>
    <row r="51" spans="1:8" x14ac:dyDescent="0.25">
      <c r="A51" s="54"/>
      <c r="B51" s="2" t="s">
        <v>61</v>
      </c>
      <c r="C51" s="6">
        <v>4</v>
      </c>
      <c r="D51" s="6">
        <v>4</v>
      </c>
      <c r="E51" s="7">
        <v>1</v>
      </c>
      <c r="F51" s="6">
        <v>2</v>
      </c>
      <c r="G51" s="7">
        <v>0.5</v>
      </c>
      <c r="H51" s="8">
        <v>2</v>
      </c>
    </row>
    <row r="52" spans="1:8" x14ac:dyDescent="0.25">
      <c r="A52" s="54"/>
      <c r="B52" s="2" t="s">
        <v>62</v>
      </c>
      <c r="C52" s="6">
        <v>4</v>
      </c>
      <c r="D52" s="6">
        <v>2</v>
      </c>
      <c r="E52" s="7">
        <v>0.5</v>
      </c>
      <c r="F52" s="6">
        <v>1</v>
      </c>
      <c r="G52" s="7">
        <v>0.25</v>
      </c>
      <c r="H52" s="8">
        <v>1.5</v>
      </c>
    </row>
    <row r="53" spans="1:8" x14ac:dyDescent="0.25">
      <c r="A53" s="54" t="s">
        <v>41</v>
      </c>
      <c r="B53" s="2" t="s">
        <v>58</v>
      </c>
      <c r="C53" s="6">
        <v>5</v>
      </c>
      <c r="D53" s="6">
        <v>5</v>
      </c>
      <c r="E53" s="7">
        <v>1</v>
      </c>
      <c r="F53" s="6">
        <v>5</v>
      </c>
      <c r="G53" s="7">
        <v>1</v>
      </c>
      <c r="H53" s="8">
        <v>3.4</v>
      </c>
    </row>
    <row r="54" spans="1:8" x14ac:dyDescent="0.25">
      <c r="A54" s="54"/>
      <c r="B54" s="2" t="s">
        <v>59</v>
      </c>
      <c r="C54" s="6">
        <v>1</v>
      </c>
      <c r="D54" s="6">
        <v>1</v>
      </c>
      <c r="E54" s="7">
        <v>1</v>
      </c>
      <c r="F54" s="6">
        <v>1</v>
      </c>
      <c r="G54" s="7">
        <v>1</v>
      </c>
      <c r="H54" s="8">
        <v>2.2999999999999998</v>
      </c>
    </row>
    <row r="55" spans="1:8" x14ac:dyDescent="0.25">
      <c r="A55" s="54"/>
      <c r="B55" s="2" t="s">
        <v>60</v>
      </c>
      <c r="C55" s="6">
        <v>3</v>
      </c>
      <c r="D55" s="6">
        <v>3</v>
      </c>
      <c r="E55" s="7">
        <v>1</v>
      </c>
      <c r="F55" s="6">
        <v>3</v>
      </c>
      <c r="G55" s="7">
        <v>1</v>
      </c>
      <c r="H55" s="8">
        <v>3</v>
      </c>
    </row>
    <row r="56" spans="1:8" x14ac:dyDescent="0.25">
      <c r="A56" s="54"/>
      <c r="B56" s="2" t="s">
        <v>61</v>
      </c>
      <c r="C56" s="6"/>
      <c r="D56" s="6"/>
      <c r="E56" s="7"/>
      <c r="F56" s="6"/>
      <c r="G56" s="7"/>
      <c r="H56" s="8"/>
    </row>
    <row r="57" spans="1:8" x14ac:dyDescent="0.25">
      <c r="A57" s="54"/>
      <c r="B57" s="2" t="s">
        <v>62</v>
      </c>
      <c r="C57" s="6"/>
      <c r="D57" s="6"/>
      <c r="E57" s="7"/>
      <c r="F57" s="6"/>
      <c r="G57" s="7"/>
      <c r="H57" s="8"/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9" t="s">
        <v>30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x14ac:dyDescent="0.25">
      <c r="A2" s="11" t="s">
        <v>58</v>
      </c>
      <c r="B2" s="30">
        <v>3</v>
      </c>
      <c r="C2" s="31">
        <v>273</v>
      </c>
      <c r="D2" s="32">
        <v>496.36363636363632</v>
      </c>
      <c r="E2" s="31">
        <v>9.1</v>
      </c>
      <c r="F2" s="31">
        <v>0.55000000000000004</v>
      </c>
      <c r="G2" s="33">
        <v>0.55000000000000004</v>
      </c>
      <c r="H2" s="32">
        <v>16.545454545454543</v>
      </c>
      <c r="I2" s="30">
        <v>91</v>
      </c>
      <c r="J2" s="30">
        <v>96</v>
      </c>
      <c r="K2" s="34">
        <v>0.94791666666666663</v>
      </c>
    </row>
    <row r="3" spans="1:11" x14ac:dyDescent="0.25">
      <c r="A3" s="11" t="s">
        <v>59</v>
      </c>
      <c r="B3" s="30">
        <v>3</v>
      </c>
      <c r="C3" s="31">
        <v>273</v>
      </c>
      <c r="D3" s="32">
        <v>496.36363636363632</v>
      </c>
      <c r="E3" s="31">
        <v>9.1</v>
      </c>
      <c r="F3" s="31">
        <v>0.55000000000000004</v>
      </c>
      <c r="G3" s="33">
        <v>0.55000000000000004</v>
      </c>
      <c r="H3" s="32">
        <v>16.545454545454543</v>
      </c>
      <c r="I3" s="30">
        <v>91</v>
      </c>
      <c r="J3" s="30">
        <v>96</v>
      </c>
      <c r="K3" s="34">
        <v>0.94791666666666663</v>
      </c>
    </row>
    <row r="4" spans="1:11" x14ac:dyDescent="0.25">
      <c r="A4" s="11" t="s">
        <v>60</v>
      </c>
      <c r="B4" s="30">
        <v>4</v>
      </c>
      <c r="C4" s="31">
        <v>341.99999999999994</v>
      </c>
      <c r="D4" s="32">
        <v>455.99999999999989</v>
      </c>
      <c r="E4" s="31">
        <v>11.399999999999999</v>
      </c>
      <c r="F4" s="31">
        <v>0.75000000000000011</v>
      </c>
      <c r="G4" s="33">
        <v>0.75000000000000011</v>
      </c>
      <c r="H4" s="32">
        <v>15.199999999999996</v>
      </c>
      <c r="I4" s="30">
        <v>114</v>
      </c>
      <c r="J4" s="30">
        <v>128</v>
      </c>
      <c r="K4" s="34">
        <v>0.890625</v>
      </c>
    </row>
    <row r="5" spans="1:11" x14ac:dyDescent="0.25">
      <c r="A5" s="11" t="s">
        <v>61</v>
      </c>
      <c r="B5" s="30">
        <v>3</v>
      </c>
      <c r="C5" s="33">
        <v>294</v>
      </c>
      <c r="D5" s="35">
        <v>534.5454545454545</v>
      </c>
      <c r="E5" s="33">
        <v>9.8000000000000007</v>
      </c>
      <c r="F5" s="33">
        <v>0.55000000000000004</v>
      </c>
      <c r="G5" s="33">
        <v>0.55000000000000004</v>
      </c>
      <c r="H5" s="35">
        <v>17.818181818181817</v>
      </c>
      <c r="I5" s="30">
        <v>98</v>
      </c>
      <c r="J5" s="30">
        <v>96</v>
      </c>
      <c r="K5" s="34">
        <v>1.0208333333333333</v>
      </c>
    </row>
    <row r="6" spans="1:11" x14ac:dyDescent="0.25">
      <c r="A6" s="11" t="s">
        <v>62</v>
      </c>
      <c r="B6" s="30">
        <v>4</v>
      </c>
      <c r="C6" s="31">
        <v>237</v>
      </c>
      <c r="D6" s="32">
        <v>315.99999999999994</v>
      </c>
      <c r="E6" s="31">
        <v>7.8999999999999995</v>
      </c>
      <c r="F6" s="31">
        <v>0.75000000000000011</v>
      </c>
      <c r="G6" s="33">
        <v>0</v>
      </c>
      <c r="H6" s="32">
        <v>10.533333333333331</v>
      </c>
      <c r="I6" s="30">
        <v>79</v>
      </c>
      <c r="J6" s="30">
        <v>128</v>
      </c>
      <c r="K6" s="34">
        <v>0.6171875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2018-01-29T18:03:29Z</dcterms:modified>
</cp:coreProperties>
</file>