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Math, Science &amp; Engineering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Productivity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3" i="1"/>
  <c r="C34" i="1"/>
  <c r="C33" i="1"/>
  <c r="K27" i="1"/>
  <c r="K28" i="1"/>
  <c r="K30" i="1"/>
  <c r="K26" i="1"/>
  <c r="I27" i="1"/>
  <c r="I28" i="1"/>
  <c r="I29" i="1"/>
  <c r="I30" i="1"/>
  <c r="I26" i="1"/>
  <c r="G27" i="1"/>
  <c r="G28" i="1"/>
  <c r="G30" i="1"/>
  <c r="G26" i="1"/>
  <c r="E27" i="1"/>
  <c r="E28" i="1"/>
  <c r="E29" i="1"/>
  <c r="E30" i="1"/>
  <c r="E26" i="1"/>
  <c r="C27" i="1"/>
  <c r="C28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0" i="1"/>
  <c r="K11" i="1"/>
  <c r="K12" i="1"/>
  <c r="K13" i="1"/>
  <c r="K14" i="1"/>
  <c r="K15" i="1"/>
  <c r="K16" i="1"/>
  <c r="K17" i="1"/>
  <c r="K9" i="1"/>
  <c r="I11" i="1"/>
  <c r="I12" i="1"/>
  <c r="I13" i="1"/>
  <c r="I15" i="1"/>
  <c r="I16" i="1"/>
  <c r="I9" i="1"/>
  <c r="G11" i="1"/>
  <c r="G12" i="1"/>
  <c r="G13" i="1"/>
  <c r="G15" i="1"/>
  <c r="G16" i="1"/>
  <c r="G17" i="1"/>
  <c r="G9" i="1"/>
  <c r="E11" i="1"/>
  <c r="E12" i="1"/>
  <c r="E13" i="1"/>
  <c r="E14" i="1"/>
  <c r="E15" i="1"/>
  <c r="E16" i="1"/>
  <c r="E17" i="1"/>
  <c r="E9" i="1"/>
  <c r="C11" i="1"/>
  <c r="C12" i="1"/>
  <c r="C13" i="1"/>
  <c r="C14" i="1"/>
  <c r="C15" i="1"/>
  <c r="C16" i="1"/>
  <c r="C17" i="1"/>
  <c r="C9" i="1"/>
  <c r="L10" i="1"/>
  <c r="K4" i="1"/>
  <c r="K5" i="1"/>
  <c r="K6" i="1"/>
  <c r="I4" i="1"/>
  <c r="I5" i="1"/>
  <c r="G4" i="1"/>
  <c r="G5" i="1"/>
  <c r="G6" i="1"/>
  <c r="E4" i="1"/>
  <c r="E5" i="1"/>
  <c r="E6" i="1"/>
  <c r="C4" i="1"/>
  <c r="C5" i="1"/>
  <c r="C6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L31" i="1" s="1"/>
  <c r="L30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4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B7" i="1"/>
  <c r="C7" i="1" s="1"/>
  <c r="L6" i="1"/>
  <c r="L5" i="1"/>
  <c r="L4" i="1"/>
  <c r="C31" i="1" l="1"/>
  <c r="L35" i="1"/>
  <c r="L24" i="1"/>
  <c r="L18" i="1"/>
  <c r="L7" i="1"/>
</calcChain>
</file>

<file path=xl/sharedStrings.xml><?xml version="1.0" encoding="utf-8"?>
<sst xmlns="http://schemas.openxmlformats.org/spreadsheetml/2006/main" count="338" uniqueCount="70">
  <si>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</si>
  <si>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</si>
  <si>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</si>
  <si>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</si>
  <si>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</si>
  <si>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</si>
  <si>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</si>
  <si>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</si>
  <si>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</si>
  <si>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</si>
  <si>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</si>
  <si>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</si>
  <si>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</si>
  <si>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</si>
  <si>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</si>
  <si>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</si>
  <si>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</si>
  <si>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</si>
  <si>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</si>
  <si>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</si>
  <si>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</si>
  <si>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</si>
  <si>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</si>
  <si>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</si>
  <si>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</si>
  <si>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</si>
  <si>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</si>
  <si>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</si>
  <si>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</si>
  <si>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</si>
  <si>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</si>
  <si>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</si>
  <si>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</si>
  <si>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</si>
  <si>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</si>
  <si>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Geography
Student Characteristics</t>
  </si>
  <si>
    <t>Program</t>
  </si>
  <si>
    <t>Term</t>
  </si>
  <si>
    <t>Success Rate</t>
  </si>
  <si>
    <t>Course</t>
  </si>
  <si>
    <t>Geography
Success and Retention Rates by Course</t>
  </si>
  <si>
    <t>Geography</t>
  </si>
  <si>
    <t>GEOG-106 : World Regional Geography</t>
  </si>
  <si>
    <t>GEOG-120 : Physical Geog: Earth Systems</t>
  </si>
  <si>
    <t>GEOG-121 : Physical Geog Earth Sys Lab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</si>
  <si>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</si>
  <si>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</si>
  <si>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</si>
  <si>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</si>
  <si>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</si>
  <si>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</si>
  <si>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</si>
  <si>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</si>
  <si>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</si>
  <si>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</si>
  <si>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</si>
  <si>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</si>
  <si>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</si>
  <si>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</si>
  <si>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</si>
  <si>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</si>
  <si>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</si>
  <si>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</si>
  <si>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</si>
  <si>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Enrollment</t>
  </si>
  <si>
    <t>Retained</t>
  </si>
  <si>
    <t>Retention Rate</t>
  </si>
  <si>
    <t>Successful</t>
  </si>
  <si>
    <t>Course GPA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</si>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</sst>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M11" sqref="M11"/>
    </sheetView>
  </sheetViews>
  <sheetFormatPr defaultRowHeight="15" x14ac:dyDescent="0.25"/>
  <cols>
    <col min="1" max="1" width="30" style="8" customWidth="1"/>
    <col min="2" max="12" width="8.28515625" style="14" customWidth="1"/>
  </cols>
  <sheetData>
    <row r="1" spans="1:12" x14ac:dyDescent="0.25">
      <c r="A1" s="42" t="s">
        <v>35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30" x14ac:dyDescent="0.25">
      <c r="A3" s="3" t="s">
        <v>0</v>
      </c>
      <c r="B3" s="41" t="s">
        <v>1</v>
      </c>
      <c r="C3" s="41"/>
      <c r="D3" s="41" t="s">
        <v>2</v>
      </c>
      <c r="E3" s="41"/>
      <c r="F3" s="41" t="s">
        <v>3</v>
      </c>
      <c r="G3" s="41"/>
      <c r="H3" s="41" t="s">
        <v>4</v>
      </c>
      <c r="I3" s="41"/>
      <c r="J3" s="41" t="s">
        <v>5</v>
      </c>
      <c r="K3" s="41"/>
      <c r="L3" s="9" t="s">
        <v>6</v>
      </c>
    </row>
    <row r="4" spans="1:12" x14ac:dyDescent="0.25">
      <c r="A4" s="4" t="s">
        <v>7</v>
      </c>
      <c r="B4" s="10">
        <v>76</v>
      </c>
      <c r="C4" s="11">
        <f t="shared" ref="C4:C6" si="0">B4/153</f>
        <v>0.49673202614379086</v>
      </c>
      <c r="D4" s="10">
        <v>58</v>
      </c>
      <c r="E4" s="11">
        <f t="shared" ref="E4:E6" si="1">D4/145</f>
        <v>0.4</v>
      </c>
      <c r="F4" s="10">
        <v>65</v>
      </c>
      <c r="G4" s="11">
        <f t="shared" ref="G4:G6" si="2">F4/125</f>
        <v>0.52</v>
      </c>
      <c r="H4" s="10">
        <v>44</v>
      </c>
      <c r="I4" s="11">
        <f t="shared" ref="I4:I5" si="3">H4/103</f>
        <v>0.42718446601941745</v>
      </c>
      <c r="J4" s="10">
        <v>51</v>
      </c>
      <c r="K4" s="11">
        <f t="shared" ref="K4:K6" si="4">J4/92</f>
        <v>0.55434782608695654</v>
      </c>
      <c r="L4" s="11">
        <f>(J4-B4)/B4</f>
        <v>-0.32894736842105265</v>
      </c>
    </row>
    <row r="5" spans="1:12" x14ac:dyDescent="0.25">
      <c r="A5" s="4" t="s">
        <v>8</v>
      </c>
      <c r="B5" s="10">
        <v>76</v>
      </c>
      <c r="C5" s="11">
        <f t="shared" si="0"/>
        <v>0.49673202614379086</v>
      </c>
      <c r="D5" s="10">
        <v>86</v>
      </c>
      <c r="E5" s="11">
        <f t="shared" si="1"/>
        <v>0.59310344827586203</v>
      </c>
      <c r="F5" s="10">
        <v>58</v>
      </c>
      <c r="G5" s="11">
        <f t="shared" si="2"/>
        <v>0.46400000000000002</v>
      </c>
      <c r="H5" s="10">
        <v>59</v>
      </c>
      <c r="I5" s="11">
        <f t="shared" si="3"/>
        <v>0.57281553398058249</v>
      </c>
      <c r="J5" s="10">
        <v>40</v>
      </c>
      <c r="K5" s="11">
        <f t="shared" si="4"/>
        <v>0.43478260869565216</v>
      </c>
      <c r="L5" s="11">
        <f t="shared" ref="L5:L7" si="5">(J5-B5)/B5</f>
        <v>-0.47368421052631576</v>
      </c>
    </row>
    <row r="6" spans="1:12" x14ac:dyDescent="0.25">
      <c r="A6" s="4" t="s">
        <v>9</v>
      </c>
      <c r="B6" s="10">
        <v>1</v>
      </c>
      <c r="C6" s="11">
        <f t="shared" si="0"/>
        <v>6.5359477124183009E-3</v>
      </c>
      <c r="D6" s="10">
        <v>1</v>
      </c>
      <c r="E6" s="11">
        <f t="shared" si="1"/>
        <v>6.8965517241379309E-3</v>
      </c>
      <c r="F6" s="10">
        <v>2</v>
      </c>
      <c r="G6" s="11">
        <f t="shared" si="2"/>
        <v>1.6E-2</v>
      </c>
      <c r="H6" s="15" t="s">
        <v>14</v>
      </c>
      <c r="I6" s="16" t="s">
        <v>14</v>
      </c>
      <c r="J6" s="10">
        <v>1</v>
      </c>
      <c r="K6" s="11">
        <f t="shared" si="4"/>
        <v>1.0869565217391304E-2</v>
      </c>
      <c r="L6" s="11">
        <f t="shared" si="5"/>
        <v>0</v>
      </c>
    </row>
    <row r="7" spans="1:12" s="40" customFormat="1" x14ac:dyDescent="0.25">
      <c r="A7" s="5" t="s">
        <v>10</v>
      </c>
      <c r="B7" s="12">
        <f>SUM(B4:B6)</f>
        <v>153</v>
      </c>
      <c r="C7" s="13">
        <f>B7/153</f>
        <v>1</v>
      </c>
      <c r="D7" s="12">
        <f t="shared" ref="D7:H7" si="6">SUM(D4:D6)</f>
        <v>145</v>
      </c>
      <c r="E7" s="13">
        <f>D7/145</f>
        <v>1</v>
      </c>
      <c r="F7" s="12">
        <f t="shared" si="6"/>
        <v>125</v>
      </c>
      <c r="G7" s="13">
        <f>F7/125</f>
        <v>1</v>
      </c>
      <c r="H7" s="12">
        <f t="shared" si="6"/>
        <v>103</v>
      </c>
      <c r="I7" s="13">
        <f>H7/103</f>
        <v>1</v>
      </c>
      <c r="J7" s="12">
        <f>SUM(J4:J6)</f>
        <v>92</v>
      </c>
      <c r="K7" s="13">
        <f>J7/92</f>
        <v>1</v>
      </c>
      <c r="L7" s="13">
        <f t="shared" si="5"/>
        <v>-0.39869281045751637</v>
      </c>
    </row>
    <row r="8" spans="1:12" ht="30" x14ac:dyDescent="0.25">
      <c r="A8" s="3" t="s">
        <v>11</v>
      </c>
      <c r="B8" s="41" t="s">
        <v>1</v>
      </c>
      <c r="C8" s="41"/>
      <c r="D8" s="41" t="s">
        <v>2</v>
      </c>
      <c r="E8" s="41"/>
      <c r="F8" s="41" t="s">
        <v>3</v>
      </c>
      <c r="G8" s="41"/>
      <c r="H8" s="41" t="s">
        <v>4</v>
      </c>
      <c r="I8" s="41"/>
      <c r="J8" s="41" t="s">
        <v>5</v>
      </c>
      <c r="K8" s="41"/>
      <c r="L8" s="9" t="s">
        <v>6</v>
      </c>
    </row>
    <row r="9" spans="1:12" x14ac:dyDescent="0.25">
      <c r="A9" s="4" t="s">
        <v>12</v>
      </c>
      <c r="B9" s="10">
        <v>9</v>
      </c>
      <c r="C9" s="11">
        <f>B9/153</f>
        <v>5.8823529411764705E-2</v>
      </c>
      <c r="D9" s="10">
        <v>12</v>
      </c>
      <c r="E9" s="11">
        <f>D9/145</f>
        <v>8.2758620689655171E-2</v>
      </c>
      <c r="F9" s="10">
        <v>9</v>
      </c>
      <c r="G9" s="11">
        <f>F9/125</f>
        <v>7.1999999999999995E-2</v>
      </c>
      <c r="H9" s="10">
        <v>6</v>
      </c>
      <c r="I9" s="11">
        <f>H9/103</f>
        <v>5.8252427184466021E-2</v>
      </c>
      <c r="J9" s="10">
        <v>5</v>
      </c>
      <c r="K9" s="11">
        <f>J9/92</f>
        <v>5.434782608695652E-2</v>
      </c>
      <c r="L9" s="11">
        <f t="shared" ref="L9:L18" si="7">(J9-B9)/B9</f>
        <v>-0.44444444444444442</v>
      </c>
    </row>
    <row r="10" spans="1:12" x14ac:dyDescent="0.25">
      <c r="A10" s="4" t="s">
        <v>13</v>
      </c>
      <c r="B10" s="15" t="s">
        <v>14</v>
      </c>
      <c r="C10" s="16" t="s">
        <v>14</v>
      </c>
      <c r="D10" s="15" t="s">
        <v>14</v>
      </c>
      <c r="E10" s="16" t="s">
        <v>14</v>
      </c>
      <c r="F10" s="15" t="s">
        <v>14</v>
      </c>
      <c r="G10" s="16" t="s">
        <v>14</v>
      </c>
      <c r="H10" s="15" t="s">
        <v>14</v>
      </c>
      <c r="I10" s="16" t="s">
        <v>14</v>
      </c>
      <c r="J10" s="10">
        <v>1</v>
      </c>
      <c r="K10" s="11">
        <f t="shared" ref="K10:K35" si="8">J10/92</f>
        <v>1.0869565217391304E-2</v>
      </c>
      <c r="L10" s="11">
        <f>J10/J10</f>
        <v>1</v>
      </c>
    </row>
    <row r="11" spans="1:12" x14ac:dyDescent="0.25">
      <c r="A11" s="4" t="s">
        <v>15</v>
      </c>
      <c r="B11" s="10">
        <v>8</v>
      </c>
      <c r="C11" s="11">
        <f t="shared" ref="C11:C35" si="9">B11/153</f>
        <v>5.2287581699346407E-2</v>
      </c>
      <c r="D11" s="10">
        <v>3</v>
      </c>
      <c r="E11" s="11">
        <f t="shared" ref="E11:E35" si="10">D11/145</f>
        <v>2.0689655172413793E-2</v>
      </c>
      <c r="F11" s="10">
        <v>4</v>
      </c>
      <c r="G11" s="11">
        <f t="shared" ref="G11:G35" si="11">F11/125</f>
        <v>3.2000000000000001E-2</v>
      </c>
      <c r="H11" s="10">
        <v>2</v>
      </c>
      <c r="I11" s="11">
        <f t="shared" ref="I11:I35" si="12">H11/103</f>
        <v>1.9417475728155338E-2</v>
      </c>
      <c r="J11" s="10">
        <v>2</v>
      </c>
      <c r="K11" s="11">
        <f t="shared" si="8"/>
        <v>2.1739130434782608E-2</v>
      </c>
      <c r="L11" s="11">
        <f t="shared" si="7"/>
        <v>-0.75</v>
      </c>
    </row>
    <row r="12" spans="1:12" x14ac:dyDescent="0.25">
      <c r="A12" s="4" t="s">
        <v>16</v>
      </c>
      <c r="B12" s="10">
        <v>3</v>
      </c>
      <c r="C12" s="11">
        <f t="shared" si="9"/>
        <v>1.9607843137254902E-2</v>
      </c>
      <c r="D12" s="10">
        <v>1</v>
      </c>
      <c r="E12" s="11">
        <f t="shared" si="10"/>
        <v>6.8965517241379309E-3</v>
      </c>
      <c r="F12" s="10">
        <v>1</v>
      </c>
      <c r="G12" s="11">
        <f t="shared" si="11"/>
        <v>8.0000000000000002E-3</v>
      </c>
      <c r="H12" s="10">
        <v>2</v>
      </c>
      <c r="I12" s="11">
        <f t="shared" si="12"/>
        <v>1.9417475728155338E-2</v>
      </c>
      <c r="J12" s="10">
        <v>3</v>
      </c>
      <c r="K12" s="11">
        <f t="shared" si="8"/>
        <v>3.2608695652173912E-2</v>
      </c>
      <c r="L12" s="11">
        <f t="shared" si="7"/>
        <v>0</v>
      </c>
    </row>
    <row r="13" spans="1:12" x14ac:dyDescent="0.25">
      <c r="A13" s="4" t="s">
        <v>17</v>
      </c>
      <c r="B13" s="10">
        <v>46</v>
      </c>
      <c r="C13" s="11">
        <f t="shared" si="9"/>
        <v>0.30065359477124182</v>
      </c>
      <c r="D13" s="10">
        <v>49</v>
      </c>
      <c r="E13" s="11">
        <f t="shared" si="10"/>
        <v>0.33793103448275863</v>
      </c>
      <c r="F13" s="10">
        <v>61</v>
      </c>
      <c r="G13" s="11">
        <f t="shared" si="11"/>
        <v>0.48799999999999999</v>
      </c>
      <c r="H13" s="10">
        <v>57</v>
      </c>
      <c r="I13" s="11">
        <f t="shared" si="12"/>
        <v>0.55339805825242716</v>
      </c>
      <c r="J13" s="10">
        <v>40</v>
      </c>
      <c r="K13" s="11">
        <f t="shared" si="8"/>
        <v>0.43478260869565216</v>
      </c>
      <c r="L13" s="11">
        <f t="shared" si="7"/>
        <v>-0.13043478260869565</v>
      </c>
    </row>
    <row r="14" spans="1:12" x14ac:dyDescent="0.25">
      <c r="A14" s="4" t="s">
        <v>18</v>
      </c>
      <c r="B14" s="10">
        <v>1</v>
      </c>
      <c r="C14" s="11">
        <f t="shared" si="9"/>
        <v>6.5359477124183009E-3</v>
      </c>
      <c r="D14" s="10">
        <v>3</v>
      </c>
      <c r="E14" s="11">
        <f t="shared" si="10"/>
        <v>2.0689655172413793E-2</v>
      </c>
      <c r="F14" s="15" t="s">
        <v>14</v>
      </c>
      <c r="G14" s="16" t="s">
        <v>14</v>
      </c>
      <c r="H14" s="15" t="s">
        <v>14</v>
      </c>
      <c r="I14" s="16" t="s">
        <v>14</v>
      </c>
      <c r="J14" s="10">
        <v>1</v>
      </c>
      <c r="K14" s="11">
        <f t="shared" si="8"/>
        <v>1.0869565217391304E-2</v>
      </c>
      <c r="L14" s="11">
        <f t="shared" si="7"/>
        <v>0</v>
      </c>
    </row>
    <row r="15" spans="1:12" x14ac:dyDescent="0.25">
      <c r="A15" s="4" t="s">
        <v>19</v>
      </c>
      <c r="B15" s="10">
        <v>69</v>
      </c>
      <c r="C15" s="11">
        <f t="shared" si="9"/>
        <v>0.45098039215686275</v>
      </c>
      <c r="D15" s="10">
        <v>64</v>
      </c>
      <c r="E15" s="11">
        <f t="shared" si="10"/>
        <v>0.44137931034482758</v>
      </c>
      <c r="F15" s="10">
        <v>38</v>
      </c>
      <c r="G15" s="11">
        <f t="shared" si="11"/>
        <v>0.30399999999999999</v>
      </c>
      <c r="H15" s="10">
        <v>32</v>
      </c>
      <c r="I15" s="11">
        <f t="shared" si="12"/>
        <v>0.31067961165048541</v>
      </c>
      <c r="J15" s="10">
        <v>33</v>
      </c>
      <c r="K15" s="11">
        <f t="shared" si="8"/>
        <v>0.35869565217391303</v>
      </c>
      <c r="L15" s="11">
        <f t="shared" si="7"/>
        <v>-0.52173913043478259</v>
      </c>
    </row>
    <row r="16" spans="1:12" x14ac:dyDescent="0.25">
      <c r="A16" s="4" t="s">
        <v>20</v>
      </c>
      <c r="B16" s="10">
        <v>13</v>
      </c>
      <c r="C16" s="11">
        <f t="shared" si="9"/>
        <v>8.4967320261437912E-2</v>
      </c>
      <c r="D16" s="10">
        <v>8</v>
      </c>
      <c r="E16" s="11">
        <f t="shared" si="10"/>
        <v>5.5172413793103448E-2</v>
      </c>
      <c r="F16" s="10">
        <v>10</v>
      </c>
      <c r="G16" s="11">
        <f t="shared" si="11"/>
        <v>0.08</v>
      </c>
      <c r="H16" s="10">
        <v>4</v>
      </c>
      <c r="I16" s="11">
        <f t="shared" si="12"/>
        <v>3.8834951456310676E-2</v>
      </c>
      <c r="J16" s="10">
        <v>6</v>
      </c>
      <c r="K16" s="11">
        <f t="shared" si="8"/>
        <v>6.5217391304347824E-2</v>
      </c>
      <c r="L16" s="11">
        <f t="shared" si="7"/>
        <v>-0.53846153846153844</v>
      </c>
    </row>
    <row r="17" spans="1:12" x14ac:dyDescent="0.25">
      <c r="A17" s="4" t="s">
        <v>21</v>
      </c>
      <c r="B17" s="10">
        <v>4</v>
      </c>
      <c r="C17" s="11">
        <f t="shared" si="9"/>
        <v>2.6143790849673203E-2</v>
      </c>
      <c r="D17" s="10">
        <v>5</v>
      </c>
      <c r="E17" s="11">
        <f t="shared" si="10"/>
        <v>3.4482758620689655E-2</v>
      </c>
      <c r="F17" s="10">
        <v>2</v>
      </c>
      <c r="G17" s="11">
        <f t="shared" si="11"/>
        <v>1.6E-2</v>
      </c>
      <c r="H17" s="15" t="s">
        <v>14</v>
      </c>
      <c r="I17" s="16" t="s">
        <v>14</v>
      </c>
      <c r="J17" s="10">
        <v>1</v>
      </c>
      <c r="K17" s="11">
        <f t="shared" si="8"/>
        <v>1.0869565217391304E-2</v>
      </c>
      <c r="L17" s="11">
        <f t="shared" si="7"/>
        <v>-0.75</v>
      </c>
    </row>
    <row r="18" spans="1:12" s="40" customFormat="1" x14ac:dyDescent="0.25">
      <c r="A18" s="5" t="s">
        <v>10</v>
      </c>
      <c r="B18" s="12">
        <f>SUM(B9:B17)</f>
        <v>153</v>
      </c>
      <c r="C18" s="13">
        <f t="shared" si="9"/>
        <v>1</v>
      </c>
      <c r="D18" s="12">
        <f t="shared" ref="D18:J18" si="13">SUM(D9:D17)</f>
        <v>145</v>
      </c>
      <c r="E18" s="13">
        <f t="shared" si="10"/>
        <v>1</v>
      </c>
      <c r="F18" s="12">
        <f t="shared" si="13"/>
        <v>125</v>
      </c>
      <c r="G18" s="13">
        <f t="shared" si="11"/>
        <v>1</v>
      </c>
      <c r="H18" s="12">
        <f t="shared" si="13"/>
        <v>103</v>
      </c>
      <c r="I18" s="13">
        <f t="shared" si="12"/>
        <v>1</v>
      </c>
      <c r="J18" s="12">
        <f t="shared" si="13"/>
        <v>92</v>
      </c>
      <c r="K18" s="13">
        <f t="shared" si="8"/>
        <v>1</v>
      </c>
      <c r="L18" s="13">
        <f t="shared" si="7"/>
        <v>-0.39869281045751637</v>
      </c>
    </row>
    <row r="19" spans="1:12" ht="30" x14ac:dyDescent="0.25">
      <c r="A19" s="3" t="s">
        <v>22</v>
      </c>
      <c r="B19" s="41" t="s">
        <v>1</v>
      </c>
      <c r="C19" s="41"/>
      <c r="D19" s="41" t="s">
        <v>2</v>
      </c>
      <c r="E19" s="41"/>
      <c r="F19" s="41" t="s">
        <v>3</v>
      </c>
      <c r="G19" s="41"/>
      <c r="H19" s="41" t="s">
        <v>4</v>
      </c>
      <c r="I19" s="41"/>
      <c r="J19" s="41" t="s">
        <v>5</v>
      </c>
      <c r="K19" s="41"/>
      <c r="L19" s="9" t="s">
        <v>6</v>
      </c>
    </row>
    <row r="20" spans="1:12" x14ac:dyDescent="0.25">
      <c r="A20" s="4" t="s">
        <v>23</v>
      </c>
      <c r="B20" s="10">
        <v>41</v>
      </c>
      <c r="C20" s="11">
        <f t="shared" si="9"/>
        <v>0.26797385620915032</v>
      </c>
      <c r="D20" s="10">
        <v>48</v>
      </c>
      <c r="E20" s="11">
        <f t="shared" si="10"/>
        <v>0.33103448275862069</v>
      </c>
      <c r="F20" s="10">
        <v>40</v>
      </c>
      <c r="G20" s="11">
        <f t="shared" si="11"/>
        <v>0.32</v>
      </c>
      <c r="H20" s="10">
        <v>16</v>
      </c>
      <c r="I20" s="11">
        <f t="shared" si="12"/>
        <v>0.1553398058252427</v>
      </c>
      <c r="J20" s="10">
        <v>26</v>
      </c>
      <c r="K20" s="11">
        <f t="shared" si="8"/>
        <v>0.28260869565217389</v>
      </c>
      <c r="L20" s="11">
        <f t="shared" ref="L20:L24" si="14">(J20-B20)/B20</f>
        <v>-0.36585365853658536</v>
      </c>
    </row>
    <row r="21" spans="1:12" x14ac:dyDescent="0.25">
      <c r="A21" s="4" t="s">
        <v>24</v>
      </c>
      <c r="B21" s="10">
        <v>77</v>
      </c>
      <c r="C21" s="11">
        <f t="shared" si="9"/>
        <v>0.50326797385620914</v>
      </c>
      <c r="D21" s="10">
        <v>62</v>
      </c>
      <c r="E21" s="11">
        <f t="shared" si="10"/>
        <v>0.42758620689655175</v>
      </c>
      <c r="F21" s="10">
        <v>56</v>
      </c>
      <c r="G21" s="11">
        <f t="shared" si="11"/>
        <v>0.44800000000000001</v>
      </c>
      <c r="H21" s="10">
        <v>67</v>
      </c>
      <c r="I21" s="11">
        <f t="shared" si="12"/>
        <v>0.65048543689320393</v>
      </c>
      <c r="J21" s="10">
        <v>45</v>
      </c>
      <c r="K21" s="11">
        <f t="shared" si="8"/>
        <v>0.4891304347826087</v>
      </c>
      <c r="L21" s="11">
        <f t="shared" si="14"/>
        <v>-0.41558441558441561</v>
      </c>
    </row>
    <row r="22" spans="1:12" x14ac:dyDescent="0.25">
      <c r="A22" s="4" t="s">
        <v>25</v>
      </c>
      <c r="B22" s="10">
        <v>20</v>
      </c>
      <c r="C22" s="11">
        <f t="shared" si="9"/>
        <v>0.13071895424836602</v>
      </c>
      <c r="D22" s="10">
        <v>25</v>
      </c>
      <c r="E22" s="11">
        <f t="shared" si="10"/>
        <v>0.17241379310344829</v>
      </c>
      <c r="F22" s="10">
        <v>19</v>
      </c>
      <c r="G22" s="11">
        <f t="shared" si="11"/>
        <v>0.152</v>
      </c>
      <c r="H22" s="10">
        <v>14</v>
      </c>
      <c r="I22" s="11">
        <f t="shared" si="12"/>
        <v>0.13592233009708737</v>
      </c>
      <c r="J22" s="10">
        <v>15</v>
      </c>
      <c r="K22" s="11">
        <f t="shared" si="8"/>
        <v>0.16304347826086957</v>
      </c>
      <c r="L22" s="11">
        <f t="shared" si="14"/>
        <v>-0.25</v>
      </c>
    </row>
    <row r="23" spans="1:12" x14ac:dyDescent="0.25">
      <c r="A23" s="4" t="s">
        <v>26</v>
      </c>
      <c r="B23" s="10">
        <v>15</v>
      </c>
      <c r="C23" s="11">
        <f t="shared" si="9"/>
        <v>9.8039215686274508E-2</v>
      </c>
      <c r="D23" s="10">
        <v>10</v>
      </c>
      <c r="E23" s="11">
        <f t="shared" si="10"/>
        <v>6.8965517241379309E-2</v>
      </c>
      <c r="F23" s="10">
        <v>10</v>
      </c>
      <c r="G23" s="11">
        <f t="shared" si="11"/>
        <v>0.08</v>
      </c>
      <c r="H23" s="10">
        <v>6</v>
      </c>
      <c r="I23" s="11">
        <f t="shared" si="12"/>
        <v>5.8252427184466021E-2</v>
      </c>
      <c r="J23" s="10">
        <v>6</v>
      </c>
      <c r="K23" s="11">
        <f t="shared" si="8"/>
        <v>6.5217391304347824E-2</v>
      </c>
      <c r="L23" s="11">
        <f t="shared" si="14"/>
        <v>-0.6</v>
      </c>
    </row>
    <row r="24" spans="1:12" s="40" customFormat="1" x14ac:dyDescent="0.25">
      <c r="A24" s="5" t="s">
        <v>10</v>
      </c>
      <c r="B24" s="12">
        <f>SUM(B20:B23)</f>
        <v>153</v>
      </c>
      <c r="C24" s="13">
        <f t="shared" si="9"/>
        <v>1</v>
      </c>
      <c r="D24" s="12">
        <f t="shared" ref="D24:J24" si="15">SUM(D20:D23)</f>
        <v>145</v>
      </c>
      <c r="E24" s="13">
        <f t="shared" si="10"/>
        <v>1</v>
      </c>
      <c r="F24" s="12">
        <f t="shared" si="15"/>
        <v>125</v>
      </c>
      <c r="G24" s="13">
        <f t="shared" si="11"/>
        <v>1</v>
      </c>
      <c r="H24" s="12">
        <f t="shared" si="15"/>
        <v>103</v>
      </c>
      <c r="I24" s="13">
        <f t="shared" si="12"/>
        <v>1</v>
      </c>
      <c r="J24" s="12">
        <f t="shared" si="15"/>
        <v>92</v>
      </c>
      <c r="K24" s="13">
        <f t="shared" si="8"/>
        <v>1</v>
      </c>
      <c r="L24" s="13">
        <f t="shared" si="14"/>
        <v>-0.39869281045751637</v>
      </c>
    </row>
    <row r="25" spans="1:12" ht="30" x14ac:dyDescent="0.25">
      <c r="A25" s="6" t="s">
        <v>27</v>
      </c>
      <c r="B25" s="41" t="s">
        <v>1</v>
      </c>
      <c r="C25" s="41"/>
      <c r="D25" s="41" t="s">
        <v>2</v>
      </c>
      <c r="E25" s="41"/>
      <c r="F25" s="41" t="s">
        <v>3</v>
      </c>
      <c r="G25" s="41"/>
      <c r="H25" s="41" t="s">
        <v>4</v>
      </c>
      <c r="I25" s="41"/>
      <c r="J25" s="41" t="s">
        <v>5</v>
      </c>
      <c r="K25" s="41"/>
      <c r="L25" s="9" t="s">
        <v>6</v>
      </c>
    </row>
    <row r="26" spans="1:12" x14ac:dyDescent="0.25">
      <c r="A26" s="4" t="s">
        <v>28</v>
      </c>
      <c r="B26" s="10">
        <v>80</v>
      </c>
      <c r="C26" s="11">
        <f t="shared" si="9"/>
        <v>0.52287581699346408</v>
      </c>
      <c r="D26" s="10">
        <v>78</v>
      </c>
      <c r="E26" s="11">
        <f t="shared" si="10"/>
        <v>0.53793103448275859</v>
      </c>
      <c r="F26" s="10">
        <v>70</v>
      </c>
      <c r="G26" s="11">
        <f t="shared" si="11"/>
        <v>0.56000000000000005</v>
      </c>
      <c r="H26" s="10">
        <v>67</v>
      </c>
      <c r="I26" s="11">
        <f t="shared" si="12"/>
        <v>0.65048543689320393</v>
      </c>
      <c r="J26" s="10">
        <v>57</v>
      </c>
      <c r="K26" s="11">
        <f t="shared" si="8"/>
        <v>0.61956521739130432</v>
      </c>
      <c r="L26" s="11">
        <f t="shared" ref="L26:L31" si="16">(J26-B26)/B26</f>
        <v>-0.28749999999999998</v>
      </c>
    </row>
    <row r="27" spans="1:12" x14ac:dyDescent="0.25">
      <c r="A27" s="4" t="s">
        <v>29</v>
      </c>
      <c r="B27" s="10">
        <v>31</v>
      </c>
      <c r="C27" s="11">
        <f t="shared" si="9"/>
        <v>0.20261437908496732</v>
      </c>
      <c r="D27" s="10">
        <v>35</v>
      </c>
      <c r="E27" s="11">
        <f t="shared" si="10"/>
        <v>0.2413793103448276</v>
      </c>
      <c r="F27" s="10">
        <v>22</v>
      </c>
      <c r="G27" s="11">
        <f t="shared" si="11"/>
        <v>0.17599999999999999</v>
      </c>
      <c r="H27" s="10">
        <v>16</v>
      </c>
      <c r="I27" s="11">
        <f t="shared" si="12"/>
        <v>0.1553398058252427</v>
      </c>
      <c r="J27" s="10">
        <v>18</v>
      </c>
      <c r="K27" s="11">
        <f t="shared" si="8"/>
        <v>0.19565217391304349</v>
      </c>
      <c r="L27" s="11">
        <f t="shared" si="16"/>
        <v>-0.41935483870967744</v>
      </c>
    </row>
    <row r="28" spans="1:12" x14ac:dyDescent="0.25">
      <c r="A28" s="4" t="s">
        <v>30</v>
      </c>
      <c r="B28" s="10">
        <v>15</v>
      </c>
      <c r="C28" s="11">
        <f t="shared" si="9"/>
        <v>9.8039215686274508E-2</v>
      </c>
      <c r="D28" s="10">
        <v>15</v>
      </c>
      <c r="E28" s="11">
        <f t="shared" si="10"/>
        <v>0.10344827586206896</v>
      </c>
      <c r="F28" s="10">
        <v>17</v>
      </c>
      <c r="G28" s="11">
        <f t="shared" si="11"/>
        <v>0.13600000000000001</v>
      </c>
      <c r="H28" s="10">
        <v>10</v>
      </c>
      <c r="I28" s="11">
        <f t="shared" si="12"/>
        <v>9.7087378640776698E-2</v>
      </c>
      <c r="J28" s="10">
        <v>5</v>
      </c>
      <c r="K28" s="11">
        <f t="shared" si="8"/>
        <v>5.434782608695652E-2</v>
      </c>
      <c r="L28" s="11">
        <f t="shared" si="16"/>
        <v>-0.66666666666666663</v>
      </c>
    </row>
    <row r="29" spans="1:12" x14ac:dyDescent="0.25">
      <c r="A29" s="4" t="s">
        <v>31</v>
      </c>
      <c r="B29" s="15" t="s">
        <v>14</v>
      </c>
      <c r="C29" s="16" t="s">
        <v>14</v>
      </c>
      <c r="D29" s="10">
        <v>1</v>
      </c>
      <c r="E29" s="11">
        <f t="shared" si="10"/>
        <v>6.8965517241379309E-3</v>
      </c>
      <c r="F29" s="15" t="s">
        <v>14</v>
      </c>
      <c r="G29" s="16" t="s">
        <v>14</v>
      </c>
      <c r="H29" s="10">
        <v>1</v>
      </c>
      <c r="I29" s="11">
        <f t="shared" si="12"/>
        <v>9.7087378640776691E-3</v>
      </c>
      <c r="J29" s="15" t="s">
        <v>14</v>
      </c>
      <c r="K29" s="16" t="s">
        <v>14</v>
      </c>
      <c r="L29" s="11">
        <v>0</v>
      </c>
    </row>
    <row r="30" spans="1:12" x14ac:dyDescent="0.25">
      <c r="A30" s="4" t="s">
        <v>32</v>
      </c>
      <c r="B30" s="10">
        <v>27</v>
      </c>
      <c r="C30" s="11">
        <f t="shared" si="9"/>
        <v>0.17647058823529413</v>
      </c>
      <c r="D30" s="10">
        <v>16</v>
      </c>
      <c r="E30" s="11">
        <f t="shared" si="10"/>
        <v>0.1103448275862069</v>
      </c>
      <c r="F30" s="10">
        <v>16</v>
      </c>
      <c r="G30" s="11">
        <f t="shared" si="11"/>
        <v>0.128</v>
      </c>
      <c r="H30" s="10">
        <v>9</v>
      </c>
      <c r="I30" s="11">
        <f t="shared" si="12"/>
        <v>8.7378640776699032E-2</v>
      </c>
      <c r="J30" s="10">
        <v>12</v>
      </c>
      <c r="K30" s="11">
        <f t="shared" si="8"/>
        <v>0.13043478260869565</v>
      </c>
      <c r="L30" s="11">
        <f t="shared" si="16"/>
        <v>-0.55555555555555558</v>
      </c>
    </row>
    <row r="31" spans="1:12" s="40" customFormat="1" x14ac:dyDescent="0.25">
      <c r="A31" s="5" t="s">
        <v>10</v>
      </c>
      <c r="B31" s="12">
        <f>SUM(B26:B30)</f>
        <v>153</v>
      </c>
      <c r="C31" s="13">
        <f t="shared" si="9"/>
        <v>1</v>
      </c>
      <c r="D31" s="12">
        <f t="shared" ref="D31:J31" si="17">SUM(D26:D30)</f>
        <v>145</v>
      </c>
      <c r="E31" s="13">
        <f t="shared" si="10"/>
        <v>1</v>
      </c>
      <c r="F31" s="12">
        <f t="shared" si="17"/>
        <v>125</v>
      </c>
      <c r="G31" s="13">
        <f t="shared" si="11"/>
        <v>1</v>
      </c>
      <c r="H31" s="12">
        <f t="shared" si="17"/>
        <v>103</v>
      </c>
      <c r="I31" s="13">
        <f t="shared" si="12"/>
        <v>1</v>
      </c>
      <c r="J31" s="12">
        <f t="shared" si="17"/>
        <v>92</v>
      </c>
      <c r="K31" s="13">
        <f t="shared" si="8"/>
        <v>1</v>
      </c>
      <c r="L31" s="13">
        <f t="shared" si="16"/>
        <v>-0.39869281045751637</v>
      </c>
    </row>
    <row r="32" spans="1:12" ht="30" x14ac:dyDescent="0.25">
      <c r="A32" s="3" t="s">
        <v>33</v>
      </c>
      <c r="B32" s="41" t="s">
        <v>1</v>
      </c>
      <c r="C32" s="41"/>
      <c r="D32" s="41" t="s">
        <v>2</v>
      </c>
      <c r="E32" s="41"/>
      <c r="F32" s="41" t="s">
        <v>3</v>
      </c>
      <c r="G32" s="41"/>
      <c r="H32" s="41" t="s">
        <v>4</v>
      </c>
      <c r="I32" s="41"/>
      <c r="J32" s="41" t="s">
        <v>5</v>
      </c>
      <c r="K32" s="41"/>
      <c r="L32" s="9" t="s">
        <v>6</v>
      </c>
    </row>
    <row r="33" spans="1:12" ht="30" x14ac:dyDescent="0.25">
      <c r="A33" s="7" t="s">
        <v>69</v>
      </c>
      <c r="B33" s="10">
        <v>91</v>
      </c>
      <c r="C33" s="11">
        <f t="shared" si="9"/>
        <v>0.59477124183006536</v>
      </c>
      <c r="D33" s="10">
        <v>78</v>
      </c>
      <c r="E33" s="11">
        <f t="shared" si="10"/>
        <v>0.53793103448275859</v>
      </c>
      <c r="F33" s="10">
        <v>70</v>
      </c>
      <c r="G33" s="11">
        <f t="shared" si="11"/>
        <v>0.56000000000000005</v>
      </c>
      <c r="H33" s="10">
        <v>67</v>
      </c>
      <c r="I33" s="11">
        <f t="shared" si="12"/>
        <v>0.65048543689320393</v>
      </c>
      <c r="J33" s="10">
        <v>58</v>
      </c>
      <c r="K33" s="11">
        <f t="shared" si="8"/>
        <v>0.63043478260869568</v>
      </c>
      <c r="L33" s="11">
        <f t="shared" ref="L33:L35" si="18">(J33-B33)/B33</f>
        <v>-0.36263736263736263</v>
      </c>
    </row>
    <row r="34" spans="1:12" x14ac:dyDescent="0.25">
      <c r="A34" s="4" t="s">
        <v>34</v>
      </c>
      <c r="B34" s="10">
        <v>62</v>
      </c>
      <c r="C34" s="11">
        <f t="shared" si="9"/>
        <v>0.40522875816993464</v>
      </c>
      <c r="D34" s="10">
        <v>67</v>
      </c>
      <c r="E34" s="11">
        <f t="shared" si="10"/>
        <v>0.46206896551724136</v>
      </c>
      <c r="F34" s="10">
        <v>55</v>
      </c>
      <c r="G34" s="11">
        <f t="shared" si="11"/>
        <v>0.44</v>
      </c>
      <c r="H34" s="10">
        <v>36</v>
      </c>
      <c r="I34" s="11">
        <f t="shared" si="12"/>
        <v>0.34951456310679613</v>
      </c>
      <c r="J34" s="10">
        <v>34</v>
      </c>
      <c r="K34" s="11">
        <f t="shared" si="8"/>
        <v>0.36956521739130432</v>
      </c>
      <c r="L34" s="11">
        <f t="shared" si="18"/>
        <v>-0.45161290322580644</v>
      </c>
    </row>
    <row r="35" spans="1:12" s="40" customFormat="1" x14ac:dyDescent="0.25">
      <c r="A35" s="5" t="s">
        <v>10</v>
      </c>
      <c r="B35" s="12">
        <f>SUM(B33:B34)</f>
        <v>153</v>
      </c>
      <c r="C35" s="13">
        <f t="shared" si="9"/>
        <v>1</v>
      </c>
      <c r="D35" s="12">
        <f t="shared" ref="D35:J35" si="19">SUM(D33:D34)</f>
        <v>145</v>
      </c>
      <c r="E35" s="13">
        <f t="shared" si="10"/>
        <v>1</v>
      </c>
      <c r="F35" s="12">
        <f t="shared" si="19"/>
        <v>125</v>
      </c>
      <c r="G35" s="13">
        <f t="shared" si="11"/>
        <v>1</v>
      </c>
      <c r="H35" s="12">
        <f t="shared" si="19"/>
        <v>103</v>
      </c>
      <c r="I35" s="13">
        <f t="shared" si="12"/>
        <v>1</v>
      </c>
      <c r="J35" s="12">
        <f t="shared" si="19"/>
        <v>92</v>
      </c>
      <c r="K35" s="13">
        <f t="shared" si="8"/>
        <v>1</v>
      </c>
      <c r="L35" s="13">
        <f t="shared" si="18"/>
        <v>-0.39869281045751637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>
      <selection activeCell="G4" sqref="G4:G8"/>
    </sheetView>
  </sheetViews>
  <sheetFormatPr defaultRowHeight="15" x14ac:dyDescent="0.25"/>
  <cols>
    <col min="1" max="1" width="38.140625" style="8" customWidth="1"/>
    <col min="2" max="2" width="18.5703125" style="14" customWidth="1"/>
    <col min="3" max="4" width="13.140625" style="14" customWidth="1"/>
    <col min="5" max="5" width="13.140625" style="24" customWidth="1"/>
    <col min="6" max="6" width="13.140625" style="14" customWidth="1"/>
    <col min="7" max="7" width="13.140625" style="24" customWidth="1"/>
    <col min="8" max="8" width="13.140625" style="25" customWidth="1"/>
  </cols>
  <sheetData>
    <row r="1" spans="1:8" x14ac:dyDescent="0.25">
      <c r="A1" s="42" t="s">
        <v>40</v>
      </c>
      <c r="B1" s="42"/>
      <c r="C1" s="42"/>
      <c r="D1" s="42"/>
      <c r="E1" s="42"/>
      <c r="F1" s="42"/>
      <c r="G1" s="42"/>
      <c r="H1" s="42"/>
    </row>
    <row r="2" spans="1:8" x14ac:dyDescent="0.25">
      <c r="A2" s="45"/>
      <c r="B2" s="45"/>
      <c r="C2" s="45"/>
      <c r="D2" s="45"/>
      <c r="E2" s="45"/>
      <c r="F2" s="45"/>
      <c r="G2" s="45"/>
      <c r="H2" s="45"/>
    </row>
    <row r="3" spans="1:8" ht="30" x14ac:dyDescent="0.25">
      <c r="A3" s="26" t="s">
        <v>36</v>
      </c>
      <c r="B3" s="1" t="s">
        <v>37</v>
      </c>
      <c r="C3" s="17" t="s">
        <v>64</v>
      </c>
      <c r="D3" s="17" t="s">
        <v>65</v>
      </c>
      <c r="E3" s="18" t="s">
        <v>66</v>
      </c>
      <c r="F3" s="17" t="s">
        <v>67</v>
      </c>
      <c r="G3" s="18" t="s">
        <v>38</v>
      </c>
      <c r="H3" s="19" t="s">
        <v>68</v>
      </c>
    </row>
    <row r="4" spans="1:8" x14ac:dyDescent="0.25">
      <c r="A4" s="46" t="s">
        <v>41</v>
      </c>
      <c r="B4" s="2" t="s">
        <v>1</v>
      </c>
      <c r="C4" s="2">
        <v>174</v>
      </c>
      <c r="D4" s="2">
        <v>157</v>
      </c>
      <c r="E4" s="20">
        <v>0.9022988505747126</v>
      </c>
      <c r="F4" s="2">
        <v>126</v>
      </c>
      <c r="G4" s="20">
        <v>0.72413793103448276</v>
      </c>
      <c r="H4" s="21" t="s">
        <v>14</v>
      </c>
    </row>
    <row r="5" spans="1:8" x14ac:dyDescent="0.25">
      <c r="A5" s="47"/>
      <c r="B5" s="2" t="s">
        <v>2</v>
      </c>
      <c r="C5" s="10">
        <v>170</v>
      </c>
      <c r="D5" s="10">
        <v>155</v>
      </c>
      <c r="E5" s="20">
        <v>0.91176470588235292</v>
      </c>
      <c r="F5" s="10">
        <v>124</v>
      </c>
      <c r="G5" s="20">
        <v>0.72941176470588232</v>
      </c>
      <c r="H5" s="23" t="s">
        <v>14</v>
      </c>
    </row>
    <row r="6" spans="1:8" x14ac:dyDescent="0.25">
      <c r="A6" s="47"/>
      <c r="B6" s="2" t="s">
        <v>3</v>
      </c>
      <c r="C6" s="10">
        <v>139</v>
      </c>
      <c r="D6" s="10">
        <v>114</v>
      </c>
      <c r="E6" s="20">
        <v>0.82014388489208634</v>
      </c>
      <c r="F6" s="10">
        <v>74</v>
      </c>
      <c r="G6" s="20">
        <v>0.53237410071942448</v>
      </c>
      <c r="H6" s="23" t="s">
        <v>14</v>
      </c>
    </row>
    <row r="7" spans="1:8" x14ac:dyDescent="0.25">
      <c r="A7" s="47"/>
      <c r="B7" s="2" t="s">
        <v>4</v>
      </c>
      <c r="C7" s="10">
        <v>112</v>
      </c>
      <c r="D7" s="10">
        <v>91</v>
      </c>
      <c r="E7" s="20">
        <v>0.8125</v>
      </c>
      <c r="F7" s="10">
        <v>56</v>
      </c>
      <c r="G7" s="20">
        <v>0.5</v>
      </c>
      <c r="H7" s="23" t="s">
        <v>14</v>
      </c>
    </row>
    <row r="8" spans="1:8" x14ac:dyDescent="0.25">
      <c r="A8" s="48"/>
      <c r="B8" s="2" t="s">
        <v>5</v>
      </c>
      <c r="C8" s="10">
        <v>103</v>
      </c>
      <c r="D8" s="10">
        <v>87</v>
      </c>
      <c r="E8" s="20">
        <v>0.84466019417475724</v>
      </c>
      <c r="F8" s="10">
        <v>60</v>
      </c>
      <c r="G8" s="20">
        <v>0.58252427184466016</v>
      </c>
      <c r="H8" s="23" t="s">
        <v>14</v>
      </c>
    </row>
    <row r="10" spans="1:8" ht="30" x14ac:dyDescent="0.25">
      <c r="A10" s="3" t="s">
        <v>39</v>
      </c>
      <c r="B10" s="1" t="s">
        <v>37</v>
      </c>
      <c r="C10" s="17" t="s">
        <v>64</v>
      </c>
      <c r="D10" s="17" t="s">
        <v>65</v>
      </c>
      <c r="E10" s="18" t="s">
        <v>66</v>
      </c>
      <c r="F10" s="17" t="s">
        <v>67</v>
      </c>
      <c r="G10" s="18" t="s">
        <v>38</v>
      </c>
      <c r="H10" s="19" t="s">
        <v>68</v>
      </c>
    </row>
    <row r="11" spans="1:8" x14ac:dyDescent="0.25">
      <c r="A11" s="49" t="s">
        <v>42</v>
      </c>
      <c r="B11" s="2" t="s">
        <v>1</v>
      </c>
      <c r="C11" s="10">
        <v>35</v>
      </c>
      <c r="D11" s="10">
        <v>29.000000000000004</v>
      </c>
      <c r="E11" s="22">
        <v>0.82857142857142863</v>
      </c>
      <c r="F11" s="10">
        <v>20</v>
      </c>
      <c r="G11" s="22">
        <v>0.5714285714285714</v>
      </c>
      <c r="H11" s="23">
        <v>2.3103448275862069</v>
      </c>
    </row>
    <row r="12" spans="1:8" x14ac:dyDescent="0.25">
      <c r="A12" s="49"/>
      <c r="B12" s="2" t="s">
        <v>2</v>
      </c>
      <c r="C12" s="10">
        <v>34</v>
      </c>
      <c r="D12" s="10">
        <v>30</v>
      </c>
      <c r="E12" s="22">
        <v>0.88235294117647056</v>
      </c>
      <c r="F12" s="10">
        <v>22</v>
      </c>
      <c r="G12" s="22">
        <v>0.6470588235294118</v>
      </c>
      <c r="H12" s="23">
        <v>1.9</v>
      </c>
    </row>
    <row r="13" spans="1:8" x14ac:dyDescent="0.25">
      <c r="A13" s="49"/>
      <c r="B13" s="2" t="s">
        <v>3</v>
      </c>
      <c r="C13" s="10">
        <v>32</v>
      </c>
      <c r="D13" s="10">
        <v>30</v>
      </c>
      <c r="E13" s="22">
        <v>0.9375</v>
      </c>
      <c r="F13" s="10">
        <v>18</v>
      </c>
      <c r="G13" s="22">
        <v>0.5625</v>
      </c>
      <c r="H13" s="23">
        <v>1.8928571428571428</v>
      </c>
    </row>
    <row r="14" spans="1:8" x14ac:dyDescent="0.25">
      <c r="A14" s="49"/>
      <c r="B14" s="2" t="s">
        <v>4</v>
      </c>
      <c r="C14" s="10">
        <v>31</v>
      </c>
      <c r="D14" s="10">
        <v>25</v>
      </c>
      <c r="E14" s="22">
        <v>0.80645161290322576</v>
      </c>
      <c r="F14" s="10">
        <v>15</v>
      </c>
      <c r="G14" s="22">
        <v>0.4838709677419355</v>
      </c>
      <c r="H14" s="23">
        <v>1.68</v>
      </c>
    </row>
    <row r="15" spans="1:8" x14ac:dyDescent="0.25">
      <c r="A15" s="49"/>
      <c r="B15" s="2" t="s">
        <v>5</v>
      </c>
      <c r="C15" s="10">
        <v>30</v>
      </c>
      <c r="D15" s="10">
        <v>28</v>
      </c>
      <c r="E15" s="22">
        <v>0.93333333333333335</v>
      </c>
      <c r="F15" s="10">
        <v>11</v>
      </c>
      <c r="G15" s="22">
        <v>0.36666666666666664</v>
      </c>
      <c r="H15" s="23">
        <v>1.2592592592592593</v>
      </c>
    </row>
    <row r="16" spans="1:8" ht="30" x14ac:dyDescent="0.25">
      <c r="A16" s="27"/>
      <c r="B16" s="1" t="s">
        <v>37</v>
      </c>
      <c r="C16" s="17" t="s">
        <v>64</v>
      </c>
      <c r="D16" s="17" t="s">
        <v>65</v>
      </c>
      <c r="E16" s="18" t="s">
        <v>66</v>
      </c>
      <c r="F16" s="17" t="s">
        <v>67</v>
      </c>
      <c r="G16" s="18" t="s">
        <v>38</v>
      </c>
      <c r="H16" s="19" t="s">
        <v>68</v>
      </c>
    </row>
    <row r="17" spans="1:8" x14ac:dyDescent="0.25">
      <c r="A17" s="49" t="s">
        <v>43</v>
      </c>
      <c r="B17" s="2" t="s">
        <v>1</v>
      </c>
      <c r="C17" s="10">
        <v>105</v>
      </c>
      <c r="D17" s="10">
        <v>96</v>
      </c>
      <c r="E17" s="22">
        <v>0.91428571428571426</v>
      </c>
      <c r="F17" s="10">
        <v>76</v>
      </c>
      <c r="G17" s="22">
        <v>0.72380952380952379</v>
      </c>
      <c r="H17" s="23">
        <v>2.6895833333333332</v>
      </c>
    </row>
    <row r="18" spans="1:8" x14ac:dyDescent="0.25">
      <c r="A18" s="49"/>
      <c r="B18" s="2" t="s">
        <v>2</v>
      </c>
      <c r="C18" s="10">
        <v>99</v>
      </c>
      <c r="D18" s="10">
        <v>92</v>
      </c>
      <c r="E18" s="22">
        <v>0.92929292929292928</v>
      </c>
      <c r="F18" s="10">
        <v>70</v>
      </c>
      <c r="G18" s="22">
        <v>0.70707070707070707</v>
      </c>
      <c r="H18" s="23">
        <v>2.6714285714285717</v>
      </c>
    </row>
    <row r="19" spans="1:8" x14ac:dyDescent="0.25">
      <c r="A19" s="49"/>
      <c r="B19" s="2" t="s">
        <v>3</v>
      </c>
      <c r="C19" s="10">
        <v>85</v>
      </c>
      <c r="D19" s="10">
        <v>67</v>
      </c>
      <c r="E19" s="22">
        <v>0.78823529411764703</v>
      </c>
      <c r="F19" s="10">
        <v>39</v>
      </c>
      <c r="G19" s="22">
        <v>0.45882352941176469</v>
      </c>
      <c r="H19" s="23">
        <v>1.803030303030303</v>
      </c>
    </row>
    <row r="20" spans="1:8" x14ac:dyDescent="0.25">
      <c r="A20" s="49"/>
      <c r="B20" s="2" t="s">
        <v>4</v>
      </c>
      <c r="C20" s="10">
        <v>66</v>
      </c>
      <c r="D20" s="10">
        <v>52</v>
      </c>
      <c r="E20" s="22">
        <v>0.78787878787878785</v>
      </c>
      <c r="F20" s="10">
        <v>30</v>
      </c>
      <c r="G20" s="22">
        <v>0.45454545454545453</v>
      </c>
      <c r="H20" s="23">
        <v>1.72</v>
      </c>
    </row>
    <row r="21" spans="1:8" x14ac:dyDescent="0.25">
      <c r="A21" s="49"/>
      <c r="B21" s="2" t="s">
        <v>5</v>
      </c>
      <c r="C21" s="10">
        <v>53</v>
      </c>
      <c r="D21" s="10">
        <v>45</v>
      </c>
      <c r="E21" s="22">
        <v>0.84905660377358494</v>
      </c>
      <c r="F21" s="10">
        <v>35</v>
      </c>
      <c r="G21" s="22">
        <v>0.660377358490566</v>
      </c>
      <c r="H21" s="23">
        <v>2.5116279069767442</v>
      </c>
    </row>
    <row r="22" spans="1:8" ht="30" x14ac:dyDescent="0.25">
      <c r="A22" s="27"/>
      <c r="B22" s="1" t="s">
        <v>37</v>
      </c>
      <c r="C22" s="17" t="s">
        <v>64</v>
      </c>
      <c r="D22" s="17" t="s">
        <v>65</v>
      </c>
      <c r="E22" s="18" t="s">
        <v>66</v>
      </c>
      <c r="F22" s="17" t="s">
        <v>67</v>
      </c>
      <c r="G22" s="18" t="s">
        <v>38</v>
      </c>
      <c r="H22" s="19" t="s">
        <v>68</v>
      </c>
    </row>
    <row r="23" spans="1:8" x14ac:dyDescent="0.25">
      <c r="A23" s="49" t="s">
        <v>44</v>
      </c>
      <c r="B23" s="2" t="s">
        <v>1</v>
      </c>
      <c r="C23" s="10">
        <v>34</v>
      </c>
      <c r="D23" s="10">
        <v>32</v>
      </c>
      <c r="E23" s="22">
        <v>0.94117647058823528</v>
      </c>
      <c r="F23" s="10">
        <v>30</v>
      </c>
      <c r="G23" s="22">
        <v>0.88235294117647056</v>
      </c>
      <c r="H23" s="23">
        <v>3.4249999999999998</v>
      </c>
    </row>
    <row r="24" spans="1:8" x14ac:dyDescent="0.25">
      <c r="A24" s="49"/>
      <c r="B24" s="2" t="s">
        <v>2</v>
      </c>
      <c r="C24" s="10">
        <v>37</v>
      </c>
      <c r="D24" s="10">
        <v>33</v>
      </c>
      <c r="E24" s="22">
        <v>0.89189189189189189</v>
      </c>
      <c r="F24" s="10">
        <v>32</v>
      </c>
      <c r="G24" s="22">
        <v>0.86486486486486491</v>
      </c>
      <c r="H24" s="23">
        <v>3.5969696969696976</v>
      </c>
    </row>
    <row r="25" spans="1:8" x14ac:dyDescent="0.25">
      <c r="A25" s="49"/>
      <c r="B25" s="2" t="s">
        <v>3</v>
      </c>
      <c r="C25" s="10">
        <v>22</v>
      </c>
      <c r="D25" s="10">
        <v>17</v>
      </c>
      <c r="E25" s="22">
        <v>0.77272727272727271</v>
      </c>
      <c r="F25" s="10">
        <v>17</v>
      </c>
      <c r="G25" s="22">
        <v>0.77272727272727271</v>
      </c>
      <c r="H25" s="23">
        <v>3.6470588235294117</v>
      </c>
    </row>
    <row r="26" spans="1:8" x14ac:dyDescent="0.25">
      <c r="A26" s="49"/>
      <c r="B26" s="2" t="s">
        <v>4</v>
      </c>
      <c r="C26" s="2">
        <v>15</v>
      </c>
      <c r="D26" s="2">
        <v>14</v>
      </c>
      <c r="E26" s="22">
        <v>0.93333333333333335</v>
      </c>
      <c r="F26" s="2">
        <v>11</v>
      </c>
      <c r="G26" s="22">
        <v>0.73333333333333328</v>
      </c>
      <c r="H26" s="23">
        <v>2.3333333333333335</v>
      </c>
    </row>
    <row r="27" spans="1:8" x14ac:dyDescent="0.25">
      <c r="A27" s="49"/>
      <c r="B27" s="2" t="s">
        <v>5</v>
      </c>
      <c r="C27" s="10">
        <v>20</v>
      </c>
      <c r="D27" s="10">
        <v>14</v>
      </c>
      <c r="E27" s="22">
        <v>0.7</v>
      </c>
      <c r="F27" s="10">
        <v>14</v>
      </c>
      <c r="G27" s="22">
        <v>0.7</v>
      </c>
      <c r="H27" s="23">
        <v>2.7142857142857144</v>
      </c>
    </row>
  </sheetData>
  <mergeCells count="5"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" sqref="B1:H1"/>
    </sheetView>
  </sheetViews>
  <sheetFormatPr defaultRowHeight="15" x14ac:dyDescent="0.25"/>
  <cols>
    <col min="1" max="1" width="16.28515625" style="8" customWidth="1"/>
    <col min="2" max="8" width="13.7109375" style="14" customWidth="1"/>
  </cols>
  <sheetData>
    <row r="1" spans="1:8" ht="30" x14ac:dyDescent="0.25">
      <c r="A1" s="3" t="s">
        <v>45</v>
      </c>
      <c r="B1" s="1" t="s">
        <v>37</v>
      </c>
      <c r="C1" s="17" t="s">
        <v>64</v>
      </c>
      <c r="D1" s="17" t="s">
        <v>65</v>
      </c>
      <c r="E1" s="18" t="s">
        <v>66</v>
      </c>
      <c r="F1" s="17" t="s">
        <v>67</v>
      </c>
      <c r="G1" s="18" t="s">
        <v>38</v>
      </c>
      <c r="H1" s="19" t="s">
        <v>68</v>
      </c>
    </row>
    <row r="2" spans="1:8" x14ac:dyDescent="0.25">
      <c r="A2" s="49" t="s">
        <v>46</v>
      </c>
      <c r="B2" s="2" t="s">
        <v>1</v>
      </c>
      <c r="C2" s="10">
        <v>174</v>
      </c>
      <c r="D2" s="10">
        <v>157</v>
      </c>
      <c r="E2" s="22">
        <v>0.9022988505747126</v>
      </c>
      <c r="F2" s="10">
        <v>126</v>
      </c>
      <c r="G2" s="28">
        <v>0.72413793103448276</v>
      </c>
      <c r="H2" s="29">
        <v>2.769426751592357</v>
      </c>
    </row>
    <row r="3" spans="1:8" x14ac:dyDescent="0.25">
      <c r="A3" s="49"/>
      <c r="B3" s="2" t="s">
        <v>2</v>
      </c>
      <c r="C3" s="10">
        <v>170</v>
      </c>
      <c r="D3" s="10">
        <v>155</v>
      </c>
      <c r="E3" s="22">
        <v>0.91176470588235292</v>
      </c>
      <c r="F3" s="10">
        <v>124</v>
      </c>
      <c r="G3" s="28">
        <v>0.72941176470588232</v>
      </c>
      <c r="H3" s="29">
        <v>2.7194805194805198</v>
      </c>
    </row>
    <row r="4" spans="1:8" x14ac:dyDescent="0.25">
      <c r="A4" s="49"/>
      <c r="B4" s="2" t="s">
        <v>3</v>
      </c>
      <c r="C4" s="10">
        <v>139</v>
      </c>
      <c r="D4" s="10">
        <v>114</v>
      </c>
      <c r="E4" s="22">
        <v>0.82014388489208634</v>
      </c>
      <c r="F4" s="10">
        <v>74</v>
      </c>
      <c r="G4" s="28">
        <v>0.53237410071942448</v>
      </c>
      <c r="H4" s="29">
        <v>2.1081081081081079</v>
      </c>
    </row>
    <row r="5" spans="1:8" x14ac:dyDescent="0.25">
      <c r="A5" s="49"/>
      <c r="B5" s="2" t="s">
        <v>4</v>
      </c>
      <c r="C5" s="10">
        <v>112</v>
      </c>
      <c r="D5" s="10">
        <v>91</v>
      </c>
      <c r="E5" s="22">
        <v>0.8125</v>
      </c>
      <c r="F5" s="10">
        <v>56</v>
      </c>
      <c r="G5" s="28">
        <v>0.5</v>
      </c>
      <c r="H5" s="29">
        <v>1.7931034482758621</v>
      </c>
    </row>
    <row r="6" spans="1:8" x14ac:dyDescent="0.25">
      <c r="A6" s="49"/>
      <c r="B6" s="2" t="s">
        <v>5</v>
      </c>
      <c r="C6" s="10">
        <v>103</v>
      </c>
      <c r="D6" s="10">
        <v>87</v>
      </c>
      <c r="E6" s="22">
        <v>0.84466019417475724</v>
      </c>
      <c r="F6" s="10">
        <v>60</v>
      </c>
      <c r="G6" s="28">
        <v>0.58252427184466016</v>
      </c>
      <c r="H6" s="29">
        <v>2.1428571428571428</v>
      </c>
    </row>
    <row r="7" spans="1:8" x14ac:dyDescent="0.25">
      <c r="A7" s="49" t="s">
        <v>47</v>
      </c>
      <c r="B7" s="2" t="s">
        <v>1</v>
      </c>
      <c r="C7" s="15" t="s">
        <v>14</v>
      </c>
      <c r="D7" s="15" t="s">
        <v>14</v>
      </c>
      <c r="E7" s="30" t="s">
        <v>14</v>
      </c>
      <c r="F7" s="15" t="s">
        <v>14</v>
      </c>
      <c r="G7" s="15" t="s">
        <v>14</v>
      </c>
      <c r="H7" s="30" t="s">
        <v>14</v>
      </c>
    </row>
    <row r="8" spans="1:8" x14ac:dyDescent="0.25">
      <c r="A8" s="49"/>
      <c r="B8" s="2" t="s">
        <v>2</v>
      </c>
      <c r="C8" s="15" t="s">
        <v>14</v>
      </c>
      <c r="D8" s="15" t="s">
        <v>14</v>
      </c>
      <c r="E8" s="30" t="s">
        <v>14</v>
      </c>
      <c r="F8" s="15" t="s">
        <v>14</v>
      </c>
      <c r="G8" s="15" t="s">
        <v>14</v>
      </c>
      <c r="H8" s="30" t="s">
        <v>14</v>
      </c>
    </row>
    <row r="9" spans="1:8" x14ac:dyDescent="0.25">
      <c r="A9" s="49"/>
      <c r="B9" s="2" t="s">
        <v>3</v>
      </c>
      <c r="C9" s="15" t="s">
        <v>14</v>
      </c>
      <c r="D9" s="15" t="s">
        <v>14</v>
      </c>
      <c r="E9" s="30" t="s">
        <v>14</v>
      </c>
      <c r="F9" s="15" t="s">
        <v>14</v>
      </c>
      <c r="G9" s="15" t="s">
        <v>14</v>
      </c>
      <c r="H9" s="30" t="s">
        <v>14</v>
      </c>
    </row>
    <row r="10" spans="1:8" x14ac:dyDescent="0.25">
      <c r="A10" s="49"/>
      <c r="B10" s="2" t="s">
        <v>4</v>
      </c>
      <c r="C10" s="15" t="s">
        <v>14</v>
      </c>
      <c r="D10" s="15" t="s">
        <v>14</v>
      </c>
      <c r="E10" s="30" t="s">
        <v>14</v>
      </c>
      <c r="F10" s="15" t="s">
        <v>14</v>
      </c>
      <c r="G10" s="15" t="s">
        <v>14</v>
      </c>
      <c r="H10" s="30" t="s">
        <v>14</v>
      </c>
    </row>
    <row r="11" spans="1:8" x14ac:dyDescent="0.25">
      <c r="A11" s="49"/>
      <c r="B11" s="2" t="s">
        <v>5</v>
      </c>
      <c r="C11" s="15" t="s">
        <v>14</v>
      </c>
      <c r="D11" s="15" t="s">
        <v>14</v>
      </c>
      <c r="E11" s="30" t="s">
        <v>14</v>
      </c>
      <c r="F11" s="15" t="s">
        <v>14</v>
      </c>
      <c r="G11" s="15" t="s">
        <v>14</v>
      </c>
      <c r="H11" s="30" t="s">
        <v>14</v>
      </c>
    </row>
  </sheetData>
  <mergeCells count="2">
    <mergeCell ref="A2:A6"/>
    <mergeCell ref="A7:A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8" customWidth="1"/>
    <col min="2" max="8" width="14" style="14" customWidth="1"/>
  </cols>
  <sheetData>
    <row r="1" spans="1:8" ht="30" x14ac:dyDescent="0.25">
      <c r="A1" s="3" t="s">
        <v>0</v>
      </c>
      <c r="B1" s="1" t="s">
        <v>37</v>
      </c>
      <c r="C1" s="17" t="s">
        <v>64</v>
      </c>
      <c r="D1" s="17" t="s">
        <v>65</v>
      </c>
      <c r="E1" s="18" t="s">
        <v>66</v>
      </c>
      <c r="F1" s="17" t="s">
        <v>67</v>
      </c>
      <c r="G1" s="18" t="s">
        <v>38</v>
      </c>
      <c r="H1" s="19" t="s">
        <v>68</v>
      </c>
    </row>
    <row r="2" spans="1:8" x14ac:dyDescent="0.25">
      <c r="A2" s="49" t="s">
        <v>7</v>
      </c>
      <c r="B2" s="2" t="s">
        <v>1</v>
      </c>
      <c r="C2" s="10">
        <v>89</v>
      </c>
      <c r="D2" s="10">
        <v>78</v>
      </c>
      <c r="E2" s="22">
        <v>0.8764044943820225</v>
      </c>
      <c r="F2" s="10">
        <v>64</v>
      </c>
      <c r="G2" s="22">
        <v>0.7191011235955056</v>
      </c>
      <c r="H2" s="23">
        <v>2.8346153846153848</v>
      </c>
    </row>
    <row r="3" spans="1:8" x14ac:dyDescent="0.25">
      <c r="A3" s="49"/>
      <c r="B3" s="2" t="s">
        <v>2</v>
      </c>
      <c r="C3" s="10">
        <v>65</v>
      </c>
      <c r="D3" s="10">
        <v>61</v>
      </c>
      <c r="E3" s="22">
        <v>0.93846153846153846</v>
      </c>
      <c r="F3" s="10">
        <v>52</v>
      </c>
      <c r="G3" s="22">
        <v>0.8</v>
      </c>
      <c r="H3" s="23">
        <v>2.8566666666666665</v>
      </c>
    </row>
    <row r="4" spans="1:8" x14ac:dyDescent="0.25">
      <c r="A4" s="49"/>
      <c r="B4" s="2" t="s">
        <v>3</v>
      </c>
      <c r="C4" s="10">
        <v>73</v>
      </c>
      <c r="D4" s="10">
        <v>63</v>
      </c>
      <c r="E4" s="22">
        <v>0.86301369863013699</v>
      </c>
      <c r="F4" s="10">
        <v>45</v>
      </c>
      <c r="G4" s="22">
        <v>0.61643835616438358</v>
      </c>
      <c r="H4" s="23">
        <v>2.4</v>
      </c>
    </row>
    <row r="5" spans="1:8" x14ac:dyDescent="0.25">
      <c r="A5" s="49"/>
      <c r="B5" s="2" t="s">
        <v>4</v>
      </c>
      <c r="C5" s="10">
        <v>47</v>
      </c>
      <c r="D5" s="10">
        <v>44</v>
      </c>
      <c r="E5" s="22">
        <v>0.93617021276595747</v>
      </c>
      <c r="F5" s="10">
        <v>29</v>
      </c>
      <c r="G5" s="22">
        <v>0.61702127659574468</v>
      </c>
      <c r="H5" s="23">
        <v>1.875</v>
      </c>
    </row>
    <row r="6" spans="1:8" x14ac:dyDescent="0.25">
      <c r="A6" s="49"/>
      <c r="B6" s="2" t="s">
        <v>5</v>
      </c>
      <c r="C6" s="10">
        <v>55</v>
      </c>
      <c r="D6" s="10">
        <v>45</v>
      </c>
      <c r="E6" s="22">
        <v>0.81818181818181823</v>
      </c>
      <c r="F6" s="10">
        <v>32</v>
      </c>
      <c r="G6" s="22">
        <v>0.58181818181818179</v>
      </c>
      <c r="H6" s="23">
        <v>2.1162790697674421</v>
      </c>
    </row>
    <row r="7" spans="1:8" x14ac:dyDescent="0.25">
      <c r="A7" s="49" t="s">
        <v>8</v>
      </c>
      <c r="B7" s="2" t="s">
        <v>1</v>
      </c>
      <c r="C7" s="10">
        <v>84</v>
      </c>
      <c r="D7" s="10">
        <v>78</v>
      </c>
      <c r="E7" s="22">
        <v>0.9285714285714286</v>
      </c>
      <c r="F7" s="10">
        <v>62</v>
      </c>
      <c r="G7" s="22">
        <v>0.73809523809523814</v>
      </c>
      <c r="H7" s="23">
        <v>2.7269230769230766</v>
      </c>
    </row>
    <row r="8" spans="1:8" x14ac:dyDescent="0.25">
      <c r="A8" s="49"/>
      <c r="B8" s="2" t="s">
        <v>2</v>
      </c>
      <c r="C8" s="10">
        <v>104</v>
      </c>
      <c r="D8" s="10">
        <v>93</v>
      </c>
      <c r="E8" s="22">
        <v>0.89423076923076927</v>
      </c>
      <c r="F8" s="10">
        <v>71</v>
      </c>
      <c r="G8" s="22">
        <v>0.68269230769230771</v>
      </c>
      <c r="H8" s="23">
        <v>2.6279569892473118</v>
      </c>
    </row>
    <row r="9" spans="1:8" x14ac:dyDescent="0.25">
      <c r="A9" s="49"/>
      <c r="B9" s="2" t="s">
        <v>3</v>
      </c>
      <c r="C9" s="10">
        <v>64</v>
      </c>
      <c r="D9" s="10">
        <v>50</v>
      </c>
      <c r="E9" s="22">
        <v>0.78125</v>
      </c>
      <c r="F9" s="10">
        <v>28</v>
      </c>
      <c r="G9" s="22">
        <v>0.4375</v>
      </c>
      <c r="H9" s="23">
        <v>1.76</v>
      </c>
    </row>
    <row r="10" spans="1:8" x14ac:dyDescent="0.25">
      <c r="A10" s="49"/>
      <c r="B10" s="2" t="s">
        <v>4</v>
      </c>
      <c r="C10" s="10">
        <v>65</v>
      </c>
      <c r="D10" s="10">
        <v>47</v>
      </c>
      <c r="E10" s="22">
        <v>0.72307692307692306</v>
      </c>
      <c r="F10" s="10">
        <v>27</v>
      </c>
      <c r="G10" s="22">
        <v>0.41538461538461541</v>
      </c>
      <c r="H10" s="23">
        <v>1.7234042553191489</v>
      </c>
    </row>
    <row r="11" spans="1:8" x14ac:dyDescent="0.25">
      <c r="A11" s="49"/>
      <c r="B11" s="2" t="s">
        <v>5</v>
      </c>
      <c r="C11" s="10">
        <v>46</v>
      </c>
      <c r="D11" s="10">
        <v>40</v>
      </c>
      <c r="E11" s="22">
        <v>0.86956521739130432</v>
      </c>
      <c r="F11" s="10">
        <v>26</v>
      </c>
      <c r="G11" s="22">
        <v>0.56521739130434778</v>
      </c>
      <c r="H11" s="23">
        <v>2.1282051282051282</v>
      </c>
    </row>
    <row r="12" spans="1:8" ht="30" x14ac:dyDescent="0.25">
      <c r="A12" s="3" t="s">
        <v>48</v>
      </c>
      <c r="B12" s="1" t="s">
        <v>37</v>
      </c>
      <c r="C12" s="17" t="s">
        <v>64</v>
      </c>
      <c r="D12" s="17" t="s">
        <v>65</v>
      </c>
      <c r="E12" s="18" t="s">
        <v>66</v>
      </c>
      <c r="F12" s="17" t="s">
        <v>67</v>
      </c>
      <c r="G12" s="18" t="s">
        <v>38</v>
      </c>
      <c r="H12" s="19" t="s">
        <v>68</v>
      </c>
    </row>
    <row r="13" spans="1:8" x14ac:dyDescent="0.25">
      <c r="A13" s="51" t="s">
        <v>49</v>
      </c>
      <c r="B13" s="2" t="s">
        <v>1</v>
      </c>
      <c r="C13" s="10">
        <v>11</v>
      </c>
      <c r="D13" s="10">
        <v>11</v>
      </c>
      <c r="E13" s="22">
        <v>1</v>
      </c>
      <c r="F13" s="10">
        <v>7</v>
      </c>
      <c r="G13" s="22">
        <v>0.63636363636363635</v>
      </c>
      <c r="H13" s="23">
        <v>2.1818181818181817</v>
      </c>
    </row>
    <row r="14" spans="1:8" x14ac:dyDescent="0.25">
      <c r="A14" s="52"/>
      <c r="B14" s="2" t="s">
        <v>2</v>
      </c>
      <c r="C14" s="10">
        <v>14</v>
      </c>
      <c r="D14" s="10">
        <v>10</v>
      </c>
      <c r="E14" s="22">
        <v>0.7142857142857143</v>
      </c>
      <c r="F14" s="10">
        <v>5</v>
      </c>
      <c r="G14" s="22">
        <v>0.35714285714285715</v>
      </c>
      <c r="H14" s="23">
        <v>1.4888888888888889</v>
      </c>
    </row>
    <row r="15" spans="1:8" x14ac:dyDescent="0.25">
      <c r="A15" s="52"/>
      <c r="B15" s="2" t="s">
        <v>3</v>
      </c>
      <c r="C15" s="10">
        <v>10</v>
      </c>
      <c r="D15" s="10">
        <v>9</v>
      </c>
      <c r="E15" s="22">
        <v>0.9</v>
      </c>
      <c r="F15" s="10">
        <v>6</v>
      </c>
      <c r="G15" s="22">
        <v>0.6</v>
      </c>
      <c r="H15" s="23">
        <v>1.7777777777777777</v>
      </c>
    </row>
    <row r="16" spans="1:8" x14ac:dyDescent="0.25">
      <c r="A16" s="52"/>
      <c r="B16" s="2" t="s">
        <v>4</v>
      </c>
      <c r="C16" s="10">
        <v>7</v>
      </c>
      <c r="D16" s="10">
        <v>6</v>
      </c>
      <c r="E16" s="22">
        <v>0.8571428571428571</v>
      </c>
      <c r="F16" s="10">
        <v>2</v>
      </c>
      <c r="G16" s="22">
        <v>0.2857142857142857</v>
      </c>
      <c r="H16" s="23">
        <v>1.3333333333333333</v>
      </c>
    </row>
    <row r="17" spans="1:8" x14ac:dyDescent="0.25">
      <c r="A17" s="53"/>
      <c r="B17" s="2" t="s">
        <v>5</v>
      </c>
      <c r="C17" s="10">
        <v>5</v>
      </c>
      <c r="D17" s="10">
        <v>2</v>
      </c>
      <c r="E17" s="22">
        <v>0.4</v>
      </c>
      <c r="F17" s="10">
        <v>2</v>
      </c>
      <c r="G17" s="22">
        <v>0.4</v>
      </c>
      <c r="H17" s="23">
        <v>3</v>
      </c>
    </row>
    <row r="18" spans="1:8" x14ac:dyDescent="0.25">
      <c r="A18" s="50" t="s">
        <v>50</v>
      </c>
      <c r="B18" s="2" t="s">
        <v>1</v>
      </c>
      <c r="C18" s="31" t="s">
        <v>14</v>
      </c>
      <c r="D18" s="31" t="s">
        <v>14</v>
      </c>
      <c r="E18" s="22" t="s">
        <v>14</v>
      </c>
      <c r="F18" s="31" t="s">
        <v>14</v>
      </c>
      <c r="G18" s="22" t="s">
        <v>14</v>
      </c>
      <c r="H18" s="32" t="s">
        <v>14</v>
      </c>
    </row>
    <row r="19" spans="1:8" x14ac:dyDescent="0.25">
      <c r="A19" s="50"/>
      <c r="B19" s="2" t="s">
        <v>2</v>
      </c>
      <c r="C19" s="10" t="s">
        <v>14</v>
      </c>
      <c r="D19" s="10" t="s">
        <v>14</v>
      </c>
      <c r="E19" s="22" t="s">
        <v>14</v>
      </c>
      <c r="F19" s="10" t="s">
        <v>14</v>
      </c>
      <c r="G19" s="22" t="s">
        <v>14</v>
      </c>
      <c r="H19" s="23" t="s">
        <v>14</v>
      </c>
    </row>
    <row r="20" spans="1:8" x14ac:dyDescent="0.25">
      <c r="A20" s="50"/>
      <c r="B20" s="2" t="s">
        <v>3</v>
      </c>
      <c r="C20" s="31" t="s">
        <v>14</v>
      </c>
      <c r="D20" s="31" t="s">
        <v>14</v>
      </c>
      <c r="E20" s="22" t="s">
        <v>14</v>
      </c>
      <c r="F20" s="31" t="s">
        <v>14</v>
      </c>
      <c r="G20" s="22" t="s">
        <v>14</v>
      </c>
      <c r="H20" s="32" t="s">
        <v>14</v>
      </c>
    </row>
    <row r="21" spans="1:8" x14ac:dyDescent="0.25">
      <c r="A21" s="50"/>
      <c r="B21" s="2" t="s">
        <v>4</v>
      </c>
      <c r="C21" s="10" t="s">
        <v>14</v>
      </c>
      <c r="D21" s="10" t="s">
        <v>14</v>
      </c>
      <c r="E21" s="22" t="s">
        <v>14</v>
      </c>
      <c r="F21" s="10" t="s">
        <v>14</v>
      </c>
      <c r="G21" s="22" t="s">
        <v>14</v>
      </c>
      <c r="H21" s="23" t="s">
        <v>14</v>
      </c>
    </row>
    <row r="22" spans="1:8" x14ac:dyDescent="0.25">
      <c r="A22" s="50"/>
      <c r="B22" s="2" t="s">
        <v>5</v>
      </c>
      <c r="C22" s="10">
        <v>1</v>
      </c>
      <c r="D22" s="10">
        <v>1</v>
      </c>
      <c r="E22" s="22">
        <v>1</v>
      </c>
      <c r="F22" s="10">
        <v>1</v>
      </c>
      <c r="G22" s="22">
        <v>1</v>
      </c>
      <c r="H22" s="23">
        <v>4</v>
      </c>
    </row>
    <row r="23" spans="1:8" x14ac:dyDescent="0.25">
      <c r="A23" s="49" t="s">
        <v>15</v>
      </c>
      <c r="B23" s="2" t="s">
        <v>1</v>
      </c>
      <c r="C23" s="10">
        <v>10</v>
      </c>
      <c r="D23" s="10">
        <v>10</v>
      </c>
      <c r="E23" s="22">
        <v>1</v>
      </c>
      <c r="F23" s="10">
        <v>10</v>
      </c>
      <c r="G23" s="22">
        <v>1</v>
      </c>
      <c r="H23" s="23">
        <v>3.6</v>
      </c>
    </row>
    <row r="24" spans="1:8" x14ac:dyDescent="0.25">
      <c r="A24" s="49"/>
      <c r="B24" s="2" t="s">
        <v>2</v>
      </c>
      <c r="C24" s="10">
        <v>3</v>
      </c>
      <c r="D24" s="10">
        <v>3</v>
      </c>
      <c r="E24" s="22">
        <v>1</v>
      </c>
      <c r="F24" s="10">
        <v>3</v>
      </c>
      <c r="G24" s="22">
        <v>1</v>
      </c>
      <c r="H24" s="23">
        <v>3</v>
      </c>
    </row>
    <row r="25" spans="1:8" x14ac:dyDescent="0.25">
      <c r="A25" s="49"/>
      <c r="B25" s="2" t="s">
        <v>3</v>
      </c>
      <c r="C25" s="31">
        <v>5</v>
      </c>
      <c r="D25" s="31">
        <v>4</v>
      </c>
      <c r="E25" s="22">
        <v>0.8</v>
      </c>
      <c r="F25" s="31">
        <v>4</v>
      </c>
      <c r="G25" s="22">
        <v>0.8</v>
      </c>
      <c r="H25" s="32">
        <v>3</v>
      </c>
    </row>
    <row r="26" spans="1:8" x14ac:dyDescent="0.25">
      <c r="A26" s="49"/>
      <c r="B26" s="2" t="s">
        <v>4</v>
      </c>
      <c r="C26" s="10">
        <v>2</v>
      </c>
      <c r="D26" s="10">
        <v>2</v>
      </c>
      <c r="E26" s="22">
        <v>1</v>
      </c>
      <c r="F26" s="10">
        <v>2</v>
      </c>
      <c r="G26" s="22">
        <v>1</v>
      </c>
      <c r="H26" s="23">
        <v>3</v>
      </c>
    </row>
    <row r="27" spans="1:8" x14ac:dyDescent="0.25">
      <c r="A27" s="49"/>
      <c r="B27" s="2" t="s">
        <v>5</v>
      </c>
      <c r="C27" s="10">
        <v>2</v>
      </c>
      <c r="D27" s="10">
        <v>2</v>
      </c>
      <c r="E27" s="22">
        <v>1</v>
      </c>
      <c r="F27" s="10">
        <v>2</v>
      </c>
      <c r="G27" s="22">
        <v>1</v>
      </c>
      <c r="H27" s="23">
        <v>2.5</v>
      </c>
    </row>
    <row r="28" spans="1:8" x14ac:dyDescent="0.25">
      <c r="A28" s="49" t="s">
        <v>16</v>
      </c>
      <c r="B28" s="2" t="s">
        <v>1</v>
      </c>
      <c r="C28" s="10">
        <v>3</v>
      </c>
      <c r="D28" s="10">
        <v>2</v>
      </c>
      <c r="E28" s="22">
        <v>0.66666666666666663</v>
      </c>
      <c r="F28" s="10">
        <v>2</v>
      </c>
      <c r="G28" s="22">
        <v>0.66666666666666663</v>
      </c>
      <c r="H28" s="23">
        <v>3.5</v>
      </c>
    </row>
    <row r="29" spans="1:8" x14ac:dyDescent="0.25">
      <c r="A29" s="49"/>
      <c r="B29" s="2" t="s">
        <v>2</v>
      </c>
      <c r="C29" s="10">
        <v>1</v>
      </c>
      <c r="D29" s="10">
        <v>1</v>
      </c>
      <c r="E29" s="22">
        <v>1</v>
      </c>
      <c r="F29" s="10">
        <v>1</v>
      </c>
      <c r="G29" s="22">
        <v>1</v>
      </c>
      <c r="H29" s="23">
        <v>4</v>
      </c>
    </row>
    <row r="30" spans="1:8" x14ac:dyDescent="0.25">
      <c r="A30" s="49"/>
      <c r="B30" s="2" t="s">
        <v>3</v>
      </c>
      <c r="C30" s="10">
        <v>1</v>
      </c>
      <c r="D30" s="10">
        <v>1</v>
      </c>
      <c r="E30" s="22">
        <v>1</v>
      </c>
      <c r="F30" s="10">
        <v>0</v>
      </c>
      <c r="G30" s="22">
        <v>0</v>
      </c>
      <c r="H30" s="23">
        <v>1</v>
      </c>
    </row>
    <row r="31" spans="1:8" x14ac:dyDescent="0.25">
      <c r="A31" s="49"/>
      <c r="B31" s="2" t="s">
        <v>4</v>
      </c>
      <c r="C31" s="10">
        <v>2</v>
      </c>
      <c r="D31" s="10">
        <v>2</v>
      </c>
      <c r="E31" s="22">
        <v>1</v>
      </c>
      <c r="F31" s="10">
        <v>1</v>
      </c>
      <c r="G31" s="22">
        <v>0.5</v>
      </c>
      <c r="H31" s="23">
        <v>1.5</v>
      </c>
    </row>
    <row r="32" spans="1:8" x14ac:dyDescent="0.25">
      <c r="A32" s="49"/>
      <c r="B32" s="2" t="s">
        <v>5</v>
      </c>
      <c r="C32" s="10">
        <v>3</v>
      </c>
      <c r="D32" s="10">
        <v>3</v>
      </c>
      <c r="E32" s="22">
        <v>1</v>
      </c>
      <c r="F32" s="10">
        <v>2</v>
      </c>
      <c r="G32" s="22">
        <v>0.66666666666666663</v>
      </c>
      <c r="H32" s="23">
        <v>2</v>
      </c>
    </row>
    <row r="33" spans="1:8" x14ac:dyDescent="0.25">
      <c r="A33" s="49" t="s">
        <v>17</v>
      </c>
      <c r="B33" s="2" t="s">
        <v>1</v>
      </c>
      <c r="C33" s="10">
        <v>54</v>
      </c>
      <c r="D33" s="10">
        <v>49</v>
      </c>
      <c r="E33" s="22">
        <v>0.90740740740740744</v>
      </c>
      <c r="F33" s="10">
        <v>38</v>
      </c>
      <c r="G33" s="22">
        <v>0.70370370370370372</v>
      </c>
      <c r="H33" s="23">
        <v>2.6224489795918369</v>
      </c>
    </row>
    <row r="34" spans="1:8" x14ac:dyDescent="0.25">
      <c r="A34" s="49"/>
      <c r="B34" s="2" t="s">
        <v>2</v>
      </c>
      <c r="C34" s="10">
        <v>56</v>
      </c>
      <c r="D34" s="10">
        <v>53</v>
      </c>
      <c r="E34" s="22">
        <v>0.9464285714285714</v>
      </c>
      <c r="F34" s="10">
        <v>36</v>
      </c>
      <c r="G34" s="22">
        <v>0.6428571428571429</v>
      </c>
      <c r="H34" s="23">
        <v>2.2943396226415098</v>
      </c>
    </row>
    <row r="35" spans="1:8" x14ac:dyDescent="0.25">
      <c r="A35" s="49"/>
      <c r="B35" s="2" t="s">
        <v>3</v>
      </c>
      <c r="C35" s="10">
        <v>67</v>
      </c>
      <c r="D35" s="10">
        <v>53</v>
      </c>
      <c r="E35" s="22">
        <v>0.79104477611940294</v>
      </c>
      <c r="F35" s="10">
        <v>34</v>
      </c>
      <c r="G35" s="22">
        <v>0.5074626865671642</v>
      </c>
      <c r="H35" s="23">
        <v>2.0769230769230771</v>
      </c>
    </row>
    <row r="36" spans="1:8" x14ac:dyDescent="0.25">
      <c r="A36" s="49"/>
      <c r="B36" s="2" t="s">
        <v>4</v>
      </c>
      <c r="C36" s="10">
        <v>61</v>
      </c>
      <c r="D36" s="10">
        <v>52</v>
      </c>
      <c r="E36" s="22">
        <v>0.85245901639344257</v>
      </c>
      <c r="F36" s="10">
        <v>26</v>
      </c>
      <c r="G36" s="22">
        <v>0.42622950819672129</v>
      </c>
      <c r="H36" s="23">
        <v>1.44</v>
      </c>
    </row>
    <row r="37" spans="1:8" x14ac:dyDescent="0.25">
      <c r="A37" s="49"/>
      <c r="B37" s="2" t="s">
        <v>5</v>
      </c>
      <c r="C37" s="10">
        <v>47</v>
      </c>
      <c r="D37" s="10">
        <v>41</v>
      </c>
      <c r="E37" s="22">
        <v>0.87234042553191493</v>
      </c>
      <c r="F37" s="10">
        <v>28</v>
      </c>
      <c r="G37" s="22">
        <v>0.5957446808510638</v>
      </c>
      <c r="H37" s="23">
        <v>2.1578947368421053</v>
      </c>
    </row>
    <row r="38" spans="1:8" x14ac:dyDescent="0.25">
      <c r="A38" s="49" t="s">
        <v>18</v>
      </c>
      <c r="B38" s="2" t="s">
        <v>1</v>
      </c>
      <c r="C38" s="10">
        <v>1</v>
      </c>
      <c r="D38" s="10">
        <v>0</v>
      </c>
      <c r="E38" s="22">
        <v>0</v>
      </c>
      <c r="F38" s="10">
        <v>0</v>
      </c>
      <c r="G38" s="22">
        <v>0</v>
      </c>
      <c r="H38" s="23" t="s">
        <v>14</v>
      </c>
    </row>
    <row r="39" spans="1:8" x14ac:dyDescent="0.25">
      <c r="A39" s="49"/>
      <c r="B39" s="2" t="s">
        <v>2</v>
      </c>
      <c r="C39" s="10">
        <v>3</v>
      </c>
      <c r="D39" s="10">
        <v>2</v>
      </c>
      <c r="E39" s="22">
        <v>0.66666666666666663</v>
      </c>
      <c r="F39" s="10">
        <v>1</v>
      </c>
      <c r="G39" s="22">
        <v>0.33333333333333331</v>
      </c>
      <c r="H39" s="23">
        <v>2</v>
      </c>
    </row>
    <row r="40" spans="1:8" x14ac:dyDescent="0.25">
      <c r="A40" s="49"/>
      <c r="B40" s="2" t="s">
        <v>3</v>
      </c>
      <c r="C40" s="10" t="s">
        <v>14</v>
      </c>
      <c r="D40" s="10" t="s">
        <v>14</v>
      </c>
      <c r="E40" s="22" t="s">
        <v>14</v>
      </c>
      <c r="F40" s="10" t="s">
        <v>14</v>
      </c>
      <c r="G40" s="22" t="s">
        <v>14</v>
      </c>
      <c r="H40" s="23" t="s">
        <v>14</v>
      </c>
    </row>
    <row r="41" spans="1:8" x14ac:dyDescent="0.25">
      <c r="A41" s="49"/>
      <c r="B41" s="2" t="s">
        <v>4</v>
      </c>
      <c r="C41" s="10" t="s">
        <v>14</v>
      </c>
      <c r="D41" s="10" t="s">
        <v>14</v>
      </c>
      <c r="E41" s="22" t="s">
        <v>14</v>
      </c>
      <c r="F41" s="10" t="s">
        <v>14</v>
      </c>
      <c r="G41" s="22" t="s">
        <v>14</v>
      </c>
      <c r="H41" s="23" t="s">
        <v>14</v>
      </c>
    </row>
    <row r="42" spans="1:8" x14ac:dyDescent="0.25">
      <c r="A42" s="49"/>
      <c r="B42" s="2" t="s">
        <v>5</v>
      </c>
      <c r="C42" s="10">
        <v>1</v>
      </c>
      <c r="D42" s="10">
        <v>1</v>
      </c>
      <c r="E42" s="22">
        <v>1</v>
      </c>
      <c r="F42" s="10">
        <v>0</v>
      </c>
      <c r="G42" s="22">
        <v>0</v>
      </c>
      <c r="H42" s="23">
        <v>1</v>
      </c>
    </row>
    <row r="43" spans="1:8" x14ac:dyDescent="0.25">
      <c r="A43" s="50" t="s">
        <v>51</v>
      </c>
      <c r="B43" s="2" t="s">
        <v>1</v>
      </c>
      <c r="C43" s="10">
        <v>76</v>
      </c>
      <c r="D43" s="10">
        <v>69</v>
      </c>
      <c r="E43" s="22">
        <v>0.90789473684210531</v>
      </c>
      <c r="F43" s="10">
        <v>55</v>
      </c>
      <c r="G43" s="22">
        <v>0.72368421052631582</v>
      </c>
      <c r="H43" s="23">
        <v>2.8449275362318844</v>
      </c>
    </row>
    <row r="44" spans="1:8" x14ac:dyDescent="0.25">
      <c r="A44" s="50"/>
      <c r="B44" s="2" t="s">
        <v>2</v>
      </c>
      <c r="C44" s="10">
        <v>79</v>
      </c>
      <c r="D44" s="10">
        <v>73</v>
      </c>
      <c r="E44" s="22">
        <v>0.92405063291139244</v>
      </c>
      <c r="F44" s="10">
        <v>66</v>
      </c>
      <c r="G44" s="22">
        <v>0.83544303797468356</v>
      </c>
      <c r="H44" s="23">
        <v>3.106849315068493</v>
      </c>
    </row>
    <row r="45" spans="1:8" x14ac:dyDescent="0.25">
      <c r="A45" s="50"/>
      <c r="B45" s="2" t="s">
        <v>3</v>
      </c>
      <c r="C45" s="10">
        <v>42</v>
      </c>
      <c r="D45" s="10">
        <v>38</v>
      </c>
      <c r="E45" s="22">
        <v>0.90476190476190477</v>
      </c>
      <c r="F45" s="10">
        <v>24</v>
      </c>
      <c r="G45" s="22">
        <v>0.5714285714285714</v>
      </c>
      <c r="H45" s="23">
        <v>2.189189189189189</v>
      </c>
    </row>
    <row r="46" spans="1:8" x14ac:dyDescent="0.25">
      <c r="A46" s="50"/>
      <c r="B46" s="2" t="s">
        <v>4</v>
      </c>
      <c r="C46" s="10">
        <v>34</v>
      </c>
      <c r="D46" s="10">
        <v>23</v>
      </c>
      <c r="E46" s="22">
        <v>0.67647058823529416</v>
      </c>
      <c r="F46" s="10">
        <v>19</v>
      </c>
      <c r="G46" s="22">
        <v>0.55882352941176472</v>
      </c>
      <c r="H46" s="23">
        <v>2.3913043478260869</v>
      </c>
    </row>
    <row r="47" spans="1:8" x14ac:dyDescent="0.25">
      <c r="A47" s="50"/>
      <c r="B47" s="2" t="s">
        <v>5</v>
      </c>
      <c r="C47" s="10">
        <v>36</v>
      </c>
      <c r="D47" s="10">
        <v>29</v>
      </c>
      <c r="E47" s="22">
        <v>0.80555555555555558</v>
      </c>
      <c r="F47" s="10">
        <v>19</v>
      </c>
      <c r="G47" s="22">
        <v>0.52777777777777779</v>
      </c>
      <c r="H47" s="23">
        <v>2.0689655172413794</v>
      </c>
    </row>
    <row r="48" spans="1:8" x14ac:dyDescent="0.25">
      <c r="A48" s="50" t="s">
        <v>52</v>
      </c>
      <c r="B48" s="2" t="s">
        <v>1</v>
      </c>
      <c r="C48" s="10">
        <v>15</v>
      </c>
      <c r="D48" s="10">
        <v>12</v>
      </c>
      <c r="E48" s="22">
        <v>0.8</v>
      </c>
      <c r="F48" s="10">
        <v>10</v>
      </c>
      <c r="G48" s="22">
        <v>0.66666666666666663</v>
      </c>
      <c r="H48" s="23">
        <v>2.75</v>
      </c>
    </row>
    <row r="49" spans="1:8" x14ac:dyDescent="0.25">
      <c r="A49" s="50"/>
      <c r="B49" s="2" t="s">
        <v>2</v>
      </c>
      <c r="C49" s="10">
        <v>8</v>
      </c>
      <c r="D49" s="10">
        <v>7</v>
      </c>
      <c r="E49" s="22">
        <v>0.875</v>
      </c>
      <c r="F49" s="10">
        <v>6</v>
      </c>
      <c r="G49" s="22">
        <v>0.75</v>
      </c>
      <c r="H49" s="23">
        <v>2.7142857142857144</v>
      </c>
    </row>
    <row r="50" spans="1:8" x14ac:dyDescent="0.25">
      <c r="A50" s="50"/>
      <c r="B50" s="2" t="s">
        <v>3</v>
      </c>
      <c r="C50" s="10">
        <v>11</v>
      </c>
      <c r="D50" s="10">
        <v>9</v>
      </c>
      <c r="E50" s="22">
        <v>0.81818181818181823</v>
      </c>
      <c r="F50" s="10">
        <v>6</v>
      </c>
      <c r="G50" s="22">
        <v>0.54545454545454541</v>
      </c>
      <c r="H50" s="23">
        <v>2.1111111111111112</v>
      </c>
    </row>
    <row r="51" spans="1:8" x14ac:dyDescent="0.25">
      <c r="A51" s="50"/>
      <c r="B51" s="2" t="s">
        <v>4</v>
      </c>
      <c r="C51" s="10">
        <v>6</v>
      </c>
      <c r="D51" s="10">
        <v>6</v>
      </c>
      <c r="E51" s="22">
        <v>1</v>
      </c>
      <c r="F51" s="10">
        <v>6</v>
      </c>
      <c r="G51" s="22">
        <v>1</v>
      </c>
      <c r="H51" s="23">
        <v>3</v>
      </c>
    </row>
    <row r="52" spans="1:8" x14ac:dyDescent="0.25">
      <c r="A52" s="50"/>
      <c r="B52" s="2" t="s">
        <v>5</v>
      </c>
      <c r="C52" s="10">
        <v>6</v>
      </c>
      <c r="D52" s="10">
        <v>6</v>
      </c>
      <c r="E52" s="22">
        <v>1</v>
      </c>
      <c r="F52" s="10">
        <v>4</v>
      </c>
      <c r="G52" s="22">
        <v>0.66666666666666663</v>
      </c>
      <c r="H52" s="23">
        <v>1.6666666666666667</v>
      </c>
    </row>
    <row r="53" spans="1:8" x14ac:dyDescent="0.25">
      <c r="A53" s="50" t="s">
        <v>53</v>
      </c>
      <c r="B53" s="2" t="s">
        <v>1</v>
      </c>
      <c r="C53" s="10">
        <v>4</v>
      </c>
      <c r="D53" s="10">
        <v>4</v>
      </c>
      <c r="E53" s="22">
        <v>1</v>
      </c>
      <c r="F53" s="10">
        <v>4</v>
      </c>
      <c r="G53" s="22">
        <v>1</v>
      </c>
      <c r="H53" s="23">
        <v>2.5</v>
      </c>
    </row>
    <row r="54" spans="1:8" x14ac:dyDescent="0.25">
      <c r="A54" s="50"/>
      <c r="B54" s="2" t="s">
        <v>2</v>
      </c>
      <c r="C54" s="10">
        <v>6</v>
      </c>
      <c r="D54" s="10">
        <v>6</v>
      </c>
      <c r="E54" s="22">
        <v>1</v>
      </c>
      <c r="F54" s="10">
        <v>6</v>
      </c>
      <c r="G54" s="22">
        <v>1</v>
      </c>
      <c r="H54" s="23">
        <v>3.5</v>
      </c>
    </row>
    <row r="55" spans="1:8" x14ac:dyDescent="0.25">
      <c r="A55" s="50"/>
      <c r="B55" s="2" t="s">
        <v>3</v>
      </c>
      <c r="C55" s="10">
        <v>3</v>
      </c>
      <c r="D55" s="10">
        <v>0</v>
      </c>
      <c r="E55" s="22">
        <v>0</v>
      </c>
      <c r="F55" s="10">
        <v>0</v>
      </c>
      <c r="G55" s="22">
        <v>0</v>
      </c>
      <c r="H55" s="23" t="s">
        <v>14</v>
      </c>
    </row>
    <row r="56" spans="1:8" x14ac:dyDescent="0.25">
      <c r="A56" s="50"/>
      <c r="B56" s="2" t="s">
        <v>4</v>
      </c>
      <c r="C56" s="10" t="s">
        <v>14</v>
      </c>
      <c r="D56" s="10" t="s">
        <v>14</v>
      </c>
      <c r="E56" s="22" t="s">
        <v>14</v>
      </c>
      <c r="F56" s="10" t="s">
        <v>14</v>
      </c>
      <c r="G56" s="22" t="s">
        <v>14</v>
      </c>
      <c r="H56" s="23" t="s">
        <v>14</v>
      </c>
    </row>
    <row r="57" spans="1:8" x14ac:dyDescent="0.25">
      <c r="A57" s="50"/>
      <c r="B57" s="2" t="s">
        <v>5</v>
      </c>
      <c r="C57" s="10">
        <v>2</v>
      </c>
      <c r="D57" s="10">
        <v>2</v>
      </c>
      <c r="E57" s="22">
        <v>1</v>
      </c>
      <c r="F57" s="10">
        <v>2</v>
      </c>
      <c r="G57" s="22">
        <v>1</v>
      </c>
      <c r="H57" s="23">
        <v>3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J10" sqref="J10"/>
    </sheetView>
  </sheetViews>
  <sheetFormatPr defaultRowHeight="15" x14ac:dyDescent="0.25"/>
  <cols>
    <col min="1" max="1" width="15.42578125" style="8" customWidth="1"/>
    <col min="2" max="11" width="11.7109375" style="14" customWidth="1"/>
  </cols>
  <sheetData>
    <row r="1" spans="1:11" ht="45" x14ac:dyDescent="0.25">
      <c r="A1" s="33" t="s">
        <v>37</v>
      </c>
      <c r="B1" s="17" t="s">
        <v>54</v>
      </c>
      <c r="C1" s="17" t="s">
        <v>55</v>
      </c>
      <c r="D1" s="17" t="s">
        <v>56</v>
      </c>
      <c r="E1" s="17" t="s">
        <v>57</v>
      </c>
      <c r="F1" s="17" t="s">
        <v>58</v>
      </c>
      <c r="G1" s="17" t="s">
        <v>59</v>
      </c>
      <c r="H1" s="17" t="s">
        <v>60</v>
      </c>
      <c r="I1" s="17" t="s">
        <v>61</v>
      </c>
      <c r="J1" s="17" t="s">
        <v>62</v>
      </c>
      <c r="K1" s="17" t="s">
        <v>63</v>
      </c>
    </row>
    <row r="2" spans="1:11" x14ac:dyDescent="0.25">
      <c r="A2" s="4" t="s">
        <v>1</v>
      </c>
      <c r="B2" s="34">
        <v>6</v>
      </c>
      <c r="C2" s="35">
        <v>497.96534999999989</v>
      </c>
      <c r="D2" s="36">
        <v>452.69577272727258</v>
      </c>
      <c r="E2" s="35">
        <v>16.598844999999997</v>
      </c>
      <c r="F2" s="35">
        <v>1.1000000000000001</v>
      </c>
      <c r="G2" s="37">
        <v>1.1000000000000001</v>
      </c>
      <c r="H2" s="36">
        <v>15.089859090909087</v>
      </c>
      <c r="I2" s="34">
        <v>169</v>
      </c>
      <c r="J2" s="34">
        <v>196</v>
      </c>
      <c r="K2" s="38">
        <v>0.86224489795918369</v>
      </c>
    </row>
    <row r="3" spans="1:11" x14ac:dyDescent="0.25">
      <c r="A3" s="4" t="s">
        <v>2</v>
      </c>
      <c r="B3" s="34">
        <v>6</v>
      </c>
      <c r="C3" s="35">
        <v>503.98248000000001</v>
      </c>
      <c r="D3" s="36">
        <v>458.16589090909088</v>
      </c>
      <c r="E3" s="35">
        <v>16.799416000000001</v>
      </c>
      <c r="F3" s="35">
        <v>1.1000000000000001</v>
      </c>
      <c r="G3" s="37">
        <v>1.1000000000000001</v>
      </c>
      <c r="H3" s="36">
        <v>15.272196363636363</v>
      </c>
      <c r="I3" s="34">
        <v>169</v>
      </c>
      <c r="J3" s="34">
        <v>192</v>
      </c>
      <c r="K3" s="38">
        <v>0.88020833333333337</v>
      </c>
    </row>
    <row r="4" spans="1:11" x14ac:dyDescent="0.25">
      <c r="A4" s="4" t="s">
        <v>3</v>
      </c>
      <c r="B4" s="34">
        <v>6</v>
      </c>
      <c r="C4" s="35">
        <v>400.37132999999994</v>
      </c>
      <c r="D4" s="36">
        <v>363.97393636363637</v>
      </c>
      <c r="E4" s="35">
        <v>13.345711</v>
      </c>
      <c r="F4" s="35">
        <v>1.0999999999999999</v>
      </c>
      <c r="G4" s="37">
        <v>1.0999999999999999</v>
      </c>
      <c r="H4" s="36">
        <v>12.132464545454546</v>
      </c>
      <c r="I4" s="34">
        <v>133</v>
      </c>
      <c r="J4" s="34">
        <v>192</v>
      </c>
      <c r="K4" s="38">
        <v>0.69270833333333337</v>
      </c>
    </row>
    <row r="5" spans="1:11" x14ac:dyDescent="0.25">
      <c r="A5" s="4" t="s">
        <v>4</v>
      </c>
      <c r="B5" s="34">
        <v>5</v>
      </c>
      <c r="C5" s="37">
        <v>332.79407999999995</v>
      </c>
      <c r="D5" s="39">
        <v>350.30955789473683</v>
      </c>
      <c r="E5" s="37">
        <v>11.093135999999999</v>
      </c>
      <c r="F5" s="37">
        <v>0.95</v>
      </c>
      <c r="G5" s="37">
        <v>0.95</v>
      </c>
      <c r="H5" s="39">
        <v>11.676985263157894</v>
      </c>
      <c r="I5" s="34">
        <v>111</v>
      </c>
      <c r="J5" s="34">
        <v>160</v>
      </c>
      <c r="K5" s="38">
        <v>0.69374999999999998</v>
      </c>
    </row>
    <row r="6" spans="1:11" x14ac:dyDescent="0.25">
      <c r="A6" s="4" t="s">
        <v>5</v>
      </c>
      <c r="B6" s="34">
        <v>5</v>
      </c>
      <c r="C6" s="35">
        <v>306</v>
      </c>
      <c r="D6" s="36">
        <v>322.10526315789468</v>
      </c>
      <c r="E6" s="35">
        <v>10.199999999999999</v>
      </c>
      <c r="F6" s="35">
        <v>0.95000000000000018</v>
      </c>
      <c r="G6" s="37">
        <v>0.95000000000000018</v>
      </c>
      <c r="H6" s="36">
        <v>10.736842105263156</v>
      </c>
      <c r="I6" s="34">
        <v>102</v>
      </c>
      <c r="J6" s="34">
        <v>160</v>
      </c>
      <c r="K6" s="38">
        <v>0.63749999999999996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Characteristics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2017-09-27T19:04:30Z</cp:lastPrinted>
  <dcterms:created xsi:type="dcterms:W3CDTF">2017-09-06T20:25:54Z</dcterms:created>
  <dcterms:modified xsi:type="dcterms:W3CDTF">2018-01-29T18:01:59Z</dcterms:modified>
</cp:coreProperties>
</file>