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30" i="1"/>
  <c r="C26" i="1"/>
  <c r="L29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4" i="1"/>
  <c r="E20" i="1"/>
  <c r="C21" i="1"/>
  <c r="C22" i="1"/>
  <c r="C23" i="1"/>
  <c r="C20" i="1"/>
  <c r="K11" i="1"/>
  <c r="K12" i="1"/>
  <c r="K13" i="1"/>
  <c r="K14" i="1"/>
  <c r="K15" i="1"/>
  <c r="K16" i="1"/>
  <c r="K9" i="1"/>
  <c r="I11" i="1"/>
  <c r="I12" i="1"/>
  <c r="I13" i="1"/>
  <c r="I14" i="1"/>
  <c r="I15" i="1"/>
  <c r="I16" i="1"/>
  <c r="I17" i="1"/>
  <c r="I9" i="1"/>
  <c r="G11" i="1"/>
  <c r="G12" i="1"/>
  <c r="G13" i="1"/>
  <c r="G14" i="1"/>
  <c r="G15" i="1"/>
  <c r="G16" i="1"/>
  <c r="G17" i="1"/>
  <c r="G9" i="1"/>
  <c r="E11" i="1"/>
  <c r="E12" i="1"/>
  <c r="E13" i="1"/>
  <c r="E14" i="1"/>
  <c r="E15" i="1"/>
  <c r="E16" i="1"/>
  <c r="E17" i="1"/>
  <c r="E9" i="1"/>
  <c r="C11" i="1"/>
  <c r="C12" i="1"/>
  <c r="C13" i="1"/>
  <c r="C15" i="1"/>
  <c r="C16" i="1"/>
  <c r="C17" i="1"/>
  <c r="C9" i="1"/>
  <c r="L14" i="1"/>
  <c r="K4" i="1"/>
  <c r="K5" i="1"/>
  <c r="I4" i="1"/>
  <c r="I5" i="1"/>
  <c r="G4" i="1"/>
  <c r="G5" i="1"/>
  <c r="E4" i="1"/>
  <c r="E5" i="1"/>
  <c r="E6" i="1"/>
  <c r="C4" i="1"/>
  <c r="C5" i="1"/>
  <c r="C6" i="1"/>
  <c r="J35" i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8" i="1"/>
  <c r="L27" i="1"/>
  <c r="L26" i="1"/>
  <c r="J24" i="1"/>
  <c r="K24" i="1" s="1"/>
  <c r="H24" i="1"/>
  <c r="I24" i="1" s="1"/>
  <c r="F24" i="1"/>
  <c r="G24" i="1" s="1"/>
  <c r="D24" i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6" i="1"/>
  <c r="L15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5" i="1"/>
  <c r="L4" i="1"/>
  <c r="L35" i="1" l="1"/>
  <c r="K35" i="1"/>
  <c r="L31" i="1"/>
  <c r="L24" i="1"/>
  <c r="L18" i="1"/>
  <c r="L7" i="1"/>
</calcChain>
</file>

<file path=xl/sharedStrings.xml><?xml version="1.0" encoding="utf-8"?>
<sst xmlns="http://schemas.openxmlformats.org/spreadsheetml/2006/main" count="482" uniqueCount="85">
  <si>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</si>
  <si>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</si>
  <si>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</si>
  <si>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</si>
  <si>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</si>
  <si>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</si>
  <si>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</si>
  <si>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</si>
  <si>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</si>
  <si>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</si>
  <si>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</si>
  <si>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</si>
  <si>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</si>
  <si>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</si>
  <si>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</si>
  <si>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</si>
  <si>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</si>
  <si>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</si>
  <si>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</si>
  <si>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</si>
  <si>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</si>
  <si>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</si>
  <si>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</si>
  <si>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</si>
  <si>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</si>
  <si>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</si>
  <si>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</si>
  <si>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</si>
  <si>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</si>
  <si>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</si>
  <si>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</si>
  <si>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</si>
  <si>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</si>
  <si>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</si>
  <si>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</si>
  <si>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Engineering
Student Characteristics</t>
  </si>
  <si>
    <t>Program</t>
  </si>
  <si>
    <t>Term</t>
  </si>
  <si>
    <t>Success Rate</t>
  </si>
  <si>
    <t>Course</t>
  </si>
  <si>
    <t>Engineering
Success and Retention Rates by Course</t>
  </si>
  <si>
    <t>Engineering</t>
  </si>
  <si>
    <t>ENGR-100 : Intro to Engineering &amp; Design</t>
  </si>
  <si>
    <t>ENGR-119 : Basic Engineering CAD</t>
  </si>
  <si>
    <t>ENGR-125 : 3D Solid Modeling</t>
  </si>
  <si>
    <t>ENGR-200 : Engineering Mechanics-Statics</t>
  </si>
  <si>
    <t>ENGR-210 : Electric Circuits</t>
  </si>
  <si>
    <t>ENGR-218 : Plane Surveying</t>
  </si>
  <si>
    <t>ENGR-260 : Engineering Materials</t>
  </si>
  <si>
    <t>ENGR-270 : Digital Design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</si>
  <si>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</si>
  <si>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</si>
  <si>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</si>
  <si>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</si>
  <si>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</si>
  <si>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</si>
  <si>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</si>
  <si>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</si>
  <si>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</si>
  <si>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</si>
  <si>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</si>
  <si>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</si>
  <si>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</si>
  <si>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</si>
  <si>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</si>
  <si>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</si>
  <si>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</si>
  <si>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</si>
  <si>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</si>
  <si>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</si>
  <si>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</si>
  <si>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</si>
  <si>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</si>
  <si>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</si>
  <si>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</si>
  <si>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</si>
  <si>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</si>
  <si>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</si>
  <si>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</si>
  <si>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</si>
  <si>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</si>
  <si>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</si>
  <si>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</si>
  <si>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Engineering
Certificates and Degrees Awarded by Academic Year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</si>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</sst>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>
      <selection activeCell="M19" sqref="M19"/>
    </sheetView>
  </sheetViews>
  <sheetFormatPr defaultRowHeight="15" x14ac:dyDescent="0.25"/>
  <cols>
    <col min="1" max="1" width="30" style="8" customWidth="1"/>
    <col min="2" max="12" width="8.28515625" style="16" customWidth="1"/>
  </cols>
  <sheetData>
    <row r="1" spans="1:12" x14ac:dyDescent="0.25">
      <c r="A1" s="44" t="s">
        <v>35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30" x14ac:dyDescent="0.25">
      <c r="A3" s="3" t="s">
        <v>0</v>
      </c>
      <c r="B3" s="47" t="s">
        <v>1</v>
      </c>
      <c r="C3" s="47"/>
      <c r="D3" s="47" t="s">
        <v>2</v>
      </c>
      <c r="E3" s="47"/>
      <c r="F3" s="47" t="s">
        <v>3</v>
      </c>
      <c r="G3" s="47"/>
      <c r="H3" s="47" t="s">
        <v>4</v>
      </c>
      <c r="I3" s="47"/>
      <c r="J3" s="47" t="s">
        <v>5</v>
      </c>
      <c r="K3" s="47"/>
      <c r="L3" s="9" t="s">
        <v>6</v>
      </c>
    </row>
    <row r="4" spans="1:12" x14ac:dyDescent="0.25">
      <c r="A4" s="4" t="s">
        <v>7</v>
      </c>
      <c r="B4" s="10">
        <v>7</v>
      </c>
      <c r="C4" s="11">
        <f t="shared" ref="C4:C6" si="0">B4/78</f>
        <v>8.9743589743589744E-2</v>
      </c>
      <c r="D4" s="10">
        <v>21</v>
      </c>
      <c r="E4" s="11">
        <f t="shared" ref="E4:E6" si="1">D4/99</f>
        <v>0.21212121212121213</v>
      </c>
      <c r="F4" s="10">
        <v>24</v>
      </c>
      <c r="G4" s="11">
        <f t="shared" ref="G4:G5" si="2">F4/139</f>
        <v>0.17266187050359713</v>
      </c>
      <c r="H4" s="10">
        <v>22</v>
      </c>
      <c r="I4" s="11">
        <f t="shared" ref="I4:I5" si="3">H4/150</f>
        <v>0.14666666666666667</v>
      </c>
      <c r="J4" s="10">
        <v>30</v>
      </c>
      <c r="K4" s="11">
        <f t="shared" ref="K4:K5" si="4">J4/204</f>
        <v>0.14705882352941177</v>
      </c>
      <c r="L4" s="11">
        <f>(J4-B4)/B4</f>
        <v>3.2857142857142856</v>
      </c>
    </row>
    <row r="5" spans="1:12" x14ac:dyDescent="0.25">
      <c r="A5" s="4" t="s">
        <v>8</v>
      </c>
      <c r="B5" s="10">
        <v>69</v>
      </c>
      <c r="C5" s="11">
        <f t="shared" si="0"/>
        <v>0.88461538461538458</v>
      </c>
      <c r="D5" s="10">
        <v>77</v>
      </c>
      <c r="E5" s="11">
        <f t="shared" si="1"/>
        <v>0.77777777777777779</v>
      </c>
      <c r="F5" s="10">
        <v>115</v>
      </c>
      <c r="G5" s="11">
        <f t="shared" si="2"/>
        <v>0.82733812949640284</v>
      </c>
      <c r="H5" s="10">
        <v>128</v>
      </c>
      <c r="I5" s="11">
        <f t="shared" si="3"/>
        <v>0.85333333333333339</v>
      </c>
      <c r="J5" s="10">
        <v>174</v>
      </c>
      <c r="K5" s="11">
        <f t="shared" si="4"/>
        <v>0.8529411764705882</v>
      </c>
      <c r="L5" s="11">
        <f t="shared" ref="L5:L7" si="5">(J5-B5)/B5</f>
        <v>1.5217391304347827</v>
      </c>
    </row>
    <row r="6" spans="1:12" x14ac:dyDescent="0.25">
      <c r="A6" s="4" t="s">
        <v>9</v>
      </c>
      <c r="B6" s="10">
        <v>2</v>
      </c>
      <c r="C6" s="11">
        <f t="shared" si="0"/>
        <v>2.564102564102564E-2</v>
      </c>
      <c r="D6" s="10">
        <v>1</v>
      </c>
      <c r="E6" s="11">
        <f t="shared" si="1"/>
        <v>1.0101010101010102E-2</v>
      </c>
      <c r="F6" s="12" t="s">
        <v>14</v>
      </c>
      <c r="G6" s="13" t="s">
        <v>14</v>
      </c>
      <c r="H6" s="12" t="s">
        <v>14</v>
      </c>
      <c r="I6" s="13" t="s">
        <v>14</v>
      </c>
      <c r="J6" s="12" t="s">
        <v>14</v>
      </c>
      <c r="K6" s="13" t="s">
        <v>14</v>
      </c>
      <c r="L6" s="11">
        <v>0</v>
      </c>
    </row>
    <row r="7" spans="1:12" s="43" customFormat="1" x14ac:dyDescent="0.25">
      <c r="A7" s="5" t="s">
        <v>10</v>
      </c>
      <c r="B7" s="14">
        <f>SUM(B4:B6)</f>
        <v>78</v>
      </c>
      <c r="C7" s="15">
        <f>B7/78</f>
        <v>1</v>
      </c>
      <c r="D7" s="14">
        <f t="shared" ref="D7:H7" si="6">SUM(D4:D6)</f>
        <v>99</v>
      </c>
      <c r="E7" s="15">
        <f>D7/99</f>
        <v>1</v>
      </c>
      <c r="F7" s="14">
        <f t="shared" si="6"/>
        <v>139</v>
      </c>
      <c r="G7" s="15">
        <f>F7/139</f>
        <v>1</v>
      </c>
      <c r="H7" s="14">
        <f t="shared" si="6"/>
        <v>150</v>
      </c>
      <c r="I7" s="15">
        <f>H7/150</f>
        <v>1</v>
      </c>
      <c r="J7" s="14">
        <f>SUM(J4:J6)</f>
        <v>204</v>
      </c>
      <c r="K7" s="15">
        <f>J7/204</f>
        <v>1</v>
      </c>
      <c r="L7" s="15">
        <f t="shared" si="5"/>
        <v>1.6153846153846154</v>
      </c>
    </row>
    <row r="8" spans="1:12" ht="30" x14ac:dyDescent="0.25">
      <c r="A8" s="3" t="s">
        <v>11</v>
      </c>
      <c r="B8" s="47" t="s">
        <v>1</v>
      </c>
      <c r="C8" s="47"/>
      <c r="D8" s="47" t="s">
        <v>2</v>
      </c>
      <c r="E8" s="47"/>
      <c r="F8" s="47" t="s">
        <v>3</v>
      </c>
      <c r="G8" s="47"/>
      <c r="H8" s="47" t="s">
        <v>4</v>
      </c>
      <c r="I8" s="47"/>
      <c r="J8" s="47" t="s">
        <v>5</v>
      </c>
      <c r="K8" s="47"/>
      <c r="L8" s="9" t="s">
        <v>6</v>
      </c>
    </row>
    <row r="9" spans="1:12" x14ac:dyDescent="0.25">
      <c r="A9" s="4" t="s">
        <v>12</v>
      </c>
      <c r="B9" s="10">
        <v>3</v>
      </c>
      <c r="C9" s="11">
        <f>B9/78</f>
        <v>3.8461538461538464E-2</v>
      </c>
      <c r="D9" s="10">
        <v>3</v>
      </c>
      <c r="E9" s="11">
        <f>D9/99</f>
        <v>3.0303030303030304E-2</v>
      </c>
      <c r="F9" s="10">
        <v>4</v>
      </c>
      <c r="G9" s="11">
        <f>F9/139</f>
        <v>2.8776978417266189E-2</v>
      </c>
      <c r="H9" s="10">
        <v>2</v>
      </c>
      <c r="I9" s="11">
        <f>H9/150</f>
        <v>1.3333333333333334E-2</v>
      </c>
      <c r="J9" s="10">
        <v>6</v>
      </c>
      <c r="K9" s="11">
        <f>J9/204</f>
        <v>2.9411764705882353E-2</v>
      </c>
      <c r="L9" s="11">
        <f t="shared" ref="L9:L18" si="7">(J9-B9)/B9</f>
        <v>1</v>
      </c>
    </row>
    <row r="10" spans="1:12" x14ac:dyDescent="0.25">
      <c r="A10" s="4" t="s">
        <v>13</v>
      </c>
      <c r="B10" s="12" t="s">
        <v>14</v>
      </c>
      <c r="C10" s="13" t="s">
        <v>14</v>
      </c>
      <c r="D10" s="12" t="s">
        <v>14</v>
      </c>
      <c r="E10" s="13" t="s">
        <v>14</v>
      </c>
      <c r="F10" s="12" t="s">
        <v>14</v>
      </c>
      <c r="G10" s="13" t="s">
        <v>14</v>
      </c>
      <c r="H10" s="12" t="s">
        <v>14</v>
      </c>
      <c r="I10" s="13" t="s">
        <v>14</v>
      </c>
      <c r="J10" s="12" t="s">
        <v>14</v>
      </c>
      <c r="K10" s="13" t="s">
        <v>14</v>
      </c>
      <c r="L10" s="13">
        <v>0</v>
      </c>
    </row>
    <row r="11" spans="1:12" x14ac:dyDescent="0.25">
      <c r="A11" s="4" t="s">
        <v>15</v>
      </c>
      <c r="B11" s="10">
        <v>2</v>
      </c>
      <c r="C11" s="11">
        <f t="shared" ref="C11:C35" si="8">B11/78</f>
        <v>2.564102564102564E-2</v>
      </c>
      <c r="D11" s="10">
        <v>3</v>
      </c>
      <c r="E11" s="11">
        <f t="shared" ref="E11:E35" si="9">D11/99</f>
        <v>3.0303030303030304E-2</v>
      </c>
      <c r="F11" s="10">
        <v>6</v>
      </c>
      <c r="G11" s="11">
        <f t="shared" ref="G11:G35" si="10">F11/139</f>
        <v>4.3165467625899283E-2</v>
      </c>
      <c r="H11" s="10">
        <v>5</v>
      </c>
      <c r="I11" s="11">
        <f t="shared" ref="I11:I35" si="11">H11/150</f>
        <v>3.3333333333333333E-2</v>
      </c>
      <c r="J11" s="10">
        <v>11</v>
      </c>
      <c r="K11" s="11">
        <f t="shared" ref="K11:K35" si="12">J11/204</f>
        <v>5.3921568627450983E-2</v>
      </c>
      <c r="L11" s="11">
        <f t="shared" si="7"/>
        <v>4.5</v>
      </c>
    </row>
    <row r="12" spans="1:12" x14ac:dyDescent="0.25">
      <c r="A12" s="4" t="s">
        <v>16</v>
      </c>
      <c r="B12" s="10">
        <v>7</v>
      </c>
      <c r="C12" s="11">
        <f t="shared" si="8"/>
        <v>8.9743589743589744E-2</v>
      </c>
      <c r="D12" s="10">
        <v>4</v>
      </c>
      <c r="E12" s="11">
        <f t="shared" si="9"/>
        <v>4.0404040404040407E-2</v>
      </c>
      <c r="F12" s="10">
        <v>6</v>
      </c>
      <c r="G12" s="11">
        <f t="shared" si="10"/>
        <v>4.3165467625899283E-2</v>
      </c>
      <c r="H12" s="10">
        <v>7</v>
      </c>
      <c r="I12" s="11">
        <f t="shared" si="11"/>
        <v>4.6666666666666669E-2</v>
      </c>
      <c r="J12" s="10">
        <v>10</v>
      </c>
      <c r="K12" s="11">
        <f t="shared" si="12"/>
        <v>4.9019607843137254E-2</v>
      </c>
      <c r="L12" s="11">
        <f t="shared" si="7"/>
        <v>0.42857142857142855</v>
      </c>
    </row>
    <row r="13" spans="1:12" x14ac:dyDescent="0.25">
      <c r="A13" s="4" t="s">
        <v>17</v>
      </c>
      <c r="B13" s="10">
        <v>23</v>
      </c>
      <c r="C13" s="11">
        <f t="shared" si="8"/>
        <v>0.29487179487179488</v>
      </c>
      <c r="D13" s="10">
        <v>37</v>
      </c>
      <c r="E13" s="11">
        <f t="shared" si="9"/>
        <v>0.37373737373737376</v>
      </c>
      <c r="F13" s="10">
        <v>43</v>
      </c>
      <c r="G13" s="11">
        <f t="shared" si="10"/>
        <v>0.30935251798561153</v>
      </c>
      <c r="H13" s="10">
        <v>50</v>
      </c>
      <c r="I13" s="11">
        <f t="shared" si="11"/>
        <v>0.33333333333333331</v>
      </c>
      <c r="J13" s="10">
        <v>64</v>
      </c>
      <c r="K13" s="11">
        <f t="shared" si="12"/>
        <v>0.31372549019607843</v>
      </c>
      <c r="L13" s="11">
        <f t="shared" si="7"/>
        <v>1.7826086956521738</v>
      </c>
    </row>
    <row r="14" spans="1:12" x14ac:dyDescent="0.25">
      <c r="A14" s="4" t="s">
        <v>18</v>
      </c>
      <c r="B14" s="12" t="s">
        <v>14</v>
      </c>
      <c r="C14" s="13" t="s">
        <v>14</v>
      </c>
      <c r="D14" s="10">
        <v>1</v>
      </c>
      <c r="E14" s="11">
        <f t="shared" si="9"/>
        <v>1.0101010101010102E-2</v>
      </c>
      <c r="F14" s="10">
        <v>1</v>
      </c>
      <c r="G14" s="11">
        <f t="shared" si="10"/>
        <v>7.1942446043165471E-3</v>
      </c>
      <c r="H14" s="10">
        <v>1</v>
      </c>
      <c r="I14" s="11">
        <f t="shared" si="11"/>
        <v>6.6666666666666671E-3</v>
      </c>
      <c r="J14" s="10">
        <v>1</v>
      </c>
      <c r="K14" s="11">
        <f t="shared" si="12"/>
        <v>4.9019607843137254E-3</v>
      </c>
      <c r="L14" s="11">
        <f>(J14-D14)/D14</f>
        <v>0</v>
      </c>
    </row>
    <row r="15" spans="1:12" x14ac:dyDescent="0.25">
      <c r="A15" s="4" t="s">
        <v>19</v>
      </c>
      <c r="B15" s="10">
        <v>38</v>
      </c>
      <c r="C15" s="11">
        <f t="shared" si="8"/>
        <v>0.48717948717948717</v>
      </c>
      <c r="D15" s="10">
        <v>46</v>
      </c>
      <c r="E15" s="11">
        <f t="shared" si="9"/>
        <v>0.46464646464646464</v>
      </c>
      <c r="F15" s="10">
        <v>68</v>
      </c>
      <c r="G15" s="11">
        <f t="shared" si="10"/>
        <v>0.48920863309352519</v>
      </c>
      <c r="H15" s="10">
        <v>70</v>
      </c>
      <c r="I15" s="11">
        <f t="shared" si="11"/>
        <v>0.46666666666666667</v>
      </c>
      <c r="J15" s="10">
        <v>91</v>
      </c>
      <c r="K15" s="11">
        <f t="shared" si="12"/>
        <v>0.44607843137254904</v>
      </c>
      <c r="L15" s="11">
        <f t="shared" si="7"/>
        <v>1.3947368421052631</v>
      </c>
    </row>
    <row r="16" spans="1:12" x14ac:dyDescent="0.25">
      <c r="A16" s="4" t="s">
        <v>20</v>
      </c>
      <c r="B16" s="10">
        <v>2</v>
      </c>
      <c r="C16" s="11">
        <f t="shared" si="8"/>
        <v>2.564102564102564E-2</v>
      </c>
      <c r="D16" s="10">
        <v>4</v>
      </c>
      <c r="E16" s="11">
        <f t="shared" si="9"/>
        <v>4.0404040404040407E-2</v>
      </c>
      <c r="F16" s="10">
        <v>10</v>
      </c>
      <c r="G16" s="11">
        <f t="shared" si="10"/>
        <v>7.1942446043165464E-2</v>
      </c>
      <c r="H16" s="10">
        <v>11</v>
      </c>
      <c r="I16" s="11">
        <f t="shared" si="11"/>
        <v>7.3333333333333334E-2</v>
      </c>
      <c r="J16" s="10">
        <v>21</v>
      </c>
      <c r="K16" s="11">
        <f t="shared" si="12"/>
        <v>0.10294117647058823</v>
      </c>
      <c r="L16" s="11">
        <f t="shared" si="7"/>
        <v>9.5</v>
      </c>
    </row>
    <row r="17" spans="1:12" x14ac:dyDescent="0.25">
      <c r="A17" s="4" t="s">
        <v>21</v>
      </c>
      <c r="B17" s="10">
        <v>3</v>
      </c>
      <c r="C17" s="11">
        <f t="shared" si="8"/>
        <v>3.8461538461538464E-2</v>
      </c>
      <c r="D17" s="10">
        <v>1</v>
      </c>
      <c r="E17" s="11">
        <f t="shared" si="9"/>
        <v>1.0101010101010102E-2</v>
      </c>
      <c r="F17" s="10">
        <v>1</v>
      </c>
      <c r="G17" s="11">
        <f t="shared" si="10"/>
        <v>7.1942446043165471E-3</v>
      </c>
      <c r="H17" s="10">
        <v>4</v>
      </c>
      <c r="I17" s="11">
        <f t="shared" si="11"/>
        <v>2.6666666666666668E-2</v>
      </c>
      <c r="J17" s="12" t="s">
        <v>14</v>
      </c>
      <c r="K17" s="13" t="s">
        <v>14</v>
      </c>
      <c r="L17" s="11">
        <v>0</v>
      </c>
    </row>
    <row r="18" spans="1:12" s="43" customFormat="1" x14ac:dyDescent="0.25">
      <c r="A18" s="5" t="s">
        <v>10</v>
      </c>
      <c r="B18" s="14">
        <f>SUM(B9:B17)</f>
        <v>78</v>
      </c>
      <c r="C18" s="15">
        <f t="shared" si="8"/>
        <v>1</v>
      </c>
      <c r="D18" s="14">
        <f t="shared" ref="D18:J18" si="13">SUM(D9:D17)</f>
        <v>99</v>
      </c>
      <c r="E18" s="15">
        <f t="shared" si="9"/>
        <v>1</v>
      </c>
      <c r="F18" s="14">
        <f t="shared" si="13"/>
        <v>139</v>
      </c>
      <c r="G18" s="15">
        <f t="shared" si="10"/>
        <v>1</v>
      </c>
      <c r="H18" s="14">
        <f t="shared" si="13"/>
        <v>150</v>
      </c>
      <c r="I18" s="15">
        <f t="shared" si="11"/>
        <v>1</v>
      </c>
      <c r="J18" s="14">
        <f t="shared" si="13"/>
        <v>204</v>
      </c>
      <c r="K18" s="15">
        <f t="shared" si="12"/>
        <v>1</v>
      </c>
      <c r="L18" s="15">
        <f t="shared" si="7"/>
        <v>1.6153846153846154</v>
      </c>
    </row>
    <row r="19" spans="1:12" ht="30" x14ac:dyDescent="0.25">
      <c r="A19" s="3" t="s">
        <v>22</v>
      </c>
      <c r="B19" s="47" t="s">
        <v>1</v>
      </c>
      <c r="C19" s="47"/>
      <c r="D19" s="47" t="s">
        <v>2</v>
      </c>
      <c r="E19" s="47"/>
      <c r="F19" s="47" t="s">
        <v>3</v>
      </c>
      <c r="G19" s="47"/>
      <c r="H19" s="47" t="s">
        <v>4</v>
      </c>
      <c r="I19" s="47"/>
      <c r="J19" s="47" t="s">
        <v>5</v>
      </c>
      <c r="K19" s="47"/>
      <c r="L19" s="9" t="s">
        <v>6</v>
      </c>
    </row>
    <row r="20" spans="1:12" x14ac:dyDescent="0.25">
      <c r="A20" s="4" t="s">
        <v>23</v>
      </c>
      <c r="B20" s="10">
        <v>21</v>
      </c>
      <c r="C20" s="11">
        <f t="shared" si="8"/>
        <v>0.26923076923076922</v>
      </c>
      <c r="D20" s="10">
        <v>18</v>
      </c>
      <c r="E20" s="11">
        <f t="shared" si="9"/>
        <v>0.18181818181818182</v>
      </c>
      <c r="F20" s="10">
        <v>29</v>
      </c>
      <c r="G20" s="11">
        <f t="shared" si="10"/>
        <v>0.20863309352517986</v>
      </c>
      <c r="H20" s="10">
        <v>17</v>
      </c>
      <c r="I20" s="11">
        <f t="shared" si="11"/>
        <v>0.11333333333333333</v>
      </c>
      <c r="J20" s="10">
        <v>22</v>
      </c>
      <c r="K20" s="11">
        <f t="shared" si="12"/>
        <v>0.10784313725490197</v>
      </c>
      <c r="L20" s="11">
        <f t="shared" ref="L20:L24" si="14">(J20-B20)/B20</f>
        <v>4.7619047619047616E-2</v>
      </c>
    </row>
    <row r="21" spans="1:12" x14ac:dyDescent="0.25">
      <c r="A21" s="4" t="s">
        <v>24</v>
      </c>
      <c r="B21" s="10">
        <v>35</v>
      </c>
      <c r="C21" s="11">
        <f t="shared" si="8"/>
        <v>0.44871794871794873</v>
      </c>
      <c r="D21" s="10">
        <v>56</v>
      </c>
      <c r="E21" s="11">
        <f t="shared" si="9"/>
        <v>0.56565656565656564</v>
      </c>
      <c r="F21" s="10">
        <v>72</v>
      </c>
      <c r="G21" s="11">
        <f t="shared" si="10"/>
        <v>0.51798561151079137</v>
      </c>
      <c r="H21" s="10">
        <v>85</v>
      </c>
      <c r="I21" s="11">
        <f t="shared" si="11"/>
        <v>0.56666666666666665</v>
      </c>
      <c r="J21" s="10">
        <v>115</v>
      </c>
      <c r="K21" s="11">
        <f t="shared" si="12"/>
        <v>0.56372549019607843</v>
      </c>
      <c r="L21" s="11">
        <f t="shared" si="14"/>
        <v>2.2857142857142856</v>
      </c>
    </row>
    <row r="22" spans="1:12" x14ac:dyDescent="0.25">
      <c r="A22" s="4" t="s">
        <v>25</v>
      </c>
      <c r="B22" s="10">
        <v>21</v>
      </c>
      <c r="C22" s="11">
        <f t="shared" si="8"/>
        <v>0.26923076923076922</v>
      </c>
      <c r="D22" s="10">
        <v>23</v>
      </c>
      <c r="E22" s="11">
        <f t="shared" si="9"/>
        <v>0.23232323232323232</v>
      </c>
      <c r="F22" s="10">
        <v>34</v>
      </c>
      <c r="G22" s="11">
        <f t="shared" si="10"/>
        <v>0.2446043165467626</v>
      </c>
      <c r="H22" s="10">
        <v>43</v>
      </c>
      <c r="I22" s="11">
        <f t="shared" si="11"/>
        <v>0.28666666666666668</v>
      </c>
      <c r="J22" s="10">
        <v>60</v>
      </c>
      <c r="K22" s="11">
        <f t="shared" si="12"/>
        <v>0.29411764705882354</v>
      </c>
      <c r="L22" s="11">
        <f t="shared" si="14"/>
        <v>1.8571428571428572</v>
      </c>
    </row>
    <row r="23" spans="1:12" x14ac:dyDescent="0.25">
      <c r="A23" s="4" t="s">
        <v>26</v>
      </c>
      <c r="B23" s="10">
        <v>1</v>
      </c>
      <c r="C23" s="11">
        <f t="shared" si="8"/>
        <v>1.282051282051282E-2</v>
      </c>
      <c r="D23" s="10">
        <v>2</v>
      </c>
      <c r="E23" s="11">
        <f t="shared" si="9"/>
        <v>2.0202020202020204E-2</v>
      </c>
      <c r="F23" s="10">
        <v>4</v>
      </c>
      <c r="G23" s="11">
        <f t="shared" si="10"/>
        <v>2.8776978417266189E-2</v>
      </c>
      <c r="H23" s="10">
        <v>5</v>
      </c>
      <c r="I23" s="11">
        <f t="shared" si="11"/>
        <v>3.3333333333333333E-2</v>
      </c>
      <c r="J23" s="10">
        <v>7</v>
      </c>
      <c r="K23" s="11">
        <f t="shared" si="12"/>
        <v>3.4313725490196081E-2</v>
      </c>
      <c r="L23" s="11">
        <f t="shared" si="14"/>
        <v>6</v>
      </c>
    </row>
    <row r="24" spans="1:12" s="43" customFormat="1" x14ac:dyDescent="0.25">
      <c r="A24" s="5" t="s">
        <v>10</v>
      </c>
      <c r="B24" s="14">
        <f>SUM(B20:B23)</f>
        <v>78</v>
      </c>
      <c r="C24" s="15">
        <f t="shared" si="8"/>
        <v>1</v>
      </c>
      <c r="D24" s="14">
        <f t="shared" ref="D24:J24" si="15">SUM(D20:D23)</f>
        <v>99</v>
      </c>
      <c r="E24" s="15">
        <f t="shared" si="9"/>
        <v>1</v>
      </c>
      <c r="F24" s="14">
        <f t="shared" si="15"/>
        <v>139</v>
      </c>
      <c r="G24" s="15">
        <f t="shared" si="10"/>
        <v>1</v>
      </c>
      <c r="H24" s="14">
        <f t="shared" si="15"/>
        <v>150</v>
      </c>
      <c r="I24" s="15">
        <f t="shared" si="11"/>
        <v>1</v>
      </c>
      <c r="J24" s="14">
        <f t="shared" si="15"/>
        <v>204</v>
      </c>
      <c r="K24" s="15">
        <f t="shared" si="12"/>
        <v>1</v>
      </c>
      <c r="L24" s="15">
        <f t="shared" si="14"/>
        <v>1.6153846153846154</v>
      </c>
    </row>
    <row r="25" spans="1:12" ht="30" x14ac:dyDescent="0.25">
      <c r="A25" s="6" t="s">
        <v>27</v>
      </c>
      <c r="B25" s="47" t="s">
        <v>1</v>
      </c>
      <c r="C25" s="47"/>
      <c r="D25" s="47" t="s">
        <v>2</v>
      </c>
      <c r="E25" s="47"/>
      <c r="F25" s="47" t="s">
        <v>3</v>
      </c>
      <c r="G25" s="47"/>
      <c r="H25" s="47" t="s">
        <v>4</v>
      </c>
      <c r="I25" s="47"/>
      <c r="J25" s="47" t="s">
        <v>5</v>
      </c>
      <c r="K25" s="47"/>
      <c r="L25" s="9" t="s">
        <v>6</v>
      </c>
    </row>
    <row r="26" spans="1:12" x14ac:dyDescent="0.25">
      <c r="A26" s="4" t="s">
        <v>28</v>
      </c>
      <c r="B26" s="10">
        <v>35</v>
      </c>
      <c r="C26" s="11">
        <f t="shared" si="8"/>
        <v>0.44871794871794873</v>
      </c>
      <c r="D26" s="10">
        <v>54</v>
      </c>
      <c r="E26" s="11">
        <f t="shared" si="9"/>
        <v>0.54545454545454541</v>
      </c>
      <c r="F26" s="10">
        <v>73</v>
      </c>
      <c r="G26" s="11">
        <f t="shared" si="10"/>
        <v>0.52517985611510787</v>
      </c>
      <c r="H26" s="10">
        <v>85</v>
      </c>
      <c r="I26" s="11">
        <f t="shared" si="11"/>
        <v>0.56666666666666665</v>
      </c>
      <c r="J26" s="10">
        <v>123</v>
      </c>
      <c r="K26" s="11">
        <f t="shared" si="12"/>
        <v>0.6029411764705882</v>
      </c>
      <c r="L26" s="11">
        <f t="shared" ref="L26:L31" si="16">(J26-B26)/B26</f>
        <v>2.5142857142857142</v>
      </c>
    </row>
    <row r="27" spans="1:12" x14ac:dyDescent="0.25">
      <c r="A27" s="4" t="s">
        <v>29</v>
      </c>
      <c r="B27" s="10">
        <v>23</v>
      </c>
      <c r="C27" s="11">
        <f t="shared" si="8"/>
        <v>0.29487179487179488</v>
      </c>
      <c r="D27" s="10">
        <v>21</v>
      </c>
      <c r="E27" s="11">
        <f t="shared" si="9"/>
        <v>0.21212121212121213</v>
      </c>
      <c r="F27" s="10">
        <v>39</v>
      </c>
      <c r="G27" s="11">
        <f t="shared" si="10"/>
        <v>0.2805755395683453</v>
      </c>
      <c r="H27" s="10">
        <v>42</v>
      </c>
      <c r="I27" s="11">
        <f t="shared" si="11"/>
        <v>0.28000000000000003</v>
      </c>
      <c r="J27" s="10">
        <v>56</v>
      </c>
      <c r="K27" s="11">
        <f t="shared" si="12"/>
        <v>0.27450980392156865</v>
      </c>
      <c r="L27" s="11">
        <f t="shared" si="16"/>
        <v>1.4347826086956521</v>
      </c>
    </row>
    <row r="28" spans="1:12" x14ac:dyDescent="0.25">
      <c r="A28" s="4" t="s">
        <v>30</v>
      </c>
      <c r="B28" s="10">
        <v>6</v>
      </c>
      <c r="C28" s="11">
        <f t="shared" si="8"/>
        <v>7.6923076923076927E-2</v>
      </c>
      <c r="D28" s="10">
        <v>7</v>
      </c>
      <c r="E28" s="11">
        <f t="shared" si="9"/>
        <v>7.0707070707070704E-2</v>
      </c>
      <c r="F28" s="10">
        <v>5</v>
      </c>
      <c r="G28" s="11">
        <f t="shared" si="10"/>
        <v>3.5971223021582732E-2</v>
      </c>
      <c r="H28" s="10">
        <v>4</v>
      </c>
      <c r="I28" s="11">
        <f t="shared" si="11"/>
        <v>2.6666666666666668E-2</v>
      </c>
      <c r="J28" s="10">
        <v>5</v>
      </c>
      <c r="K28" s="11">
        <f t="shared" si="12"/>
        <v>2.4509803921568627E-2</v>
      </c>
      <c r="L28" s="11">
        <f t="shared" si="16"/>
        <v>-0.16666666666666666</v>
      </c>
    </row>
    <row r="29" spans="1:12" x14ac:dyDescent="0.25">
      <c r="A29" s="4" t="s">
        <v>31</v>
      </c>
      <c r="B29" s="12" t="s">
        <v>14</v>
      </c>
      <c r="C29" s="13" t="s">
        <v>14</v>
      </c>
      <c r="D29" s="10">
        <v>1</v>
      </c>
      <c r="E29" s="11">
        <f t="shared" si="9"/>
        <v>1.0101010101010102E-2</v>
      </c>
      <c r="F29" s="10">
        <v>1</v>
      </c>
      <c r="G29" s="11">
        <f t="shared" si="10"/>
        <v>7.1942446043165471E-3</v>
      </c>
      <c r="H29" s="10">
        <v>1</v>
      </c>
      <c r="I29" s="11">
        <f t="shared" si="11"/>
        <v>6.6666666666666671E-3</v>
      </c>
      <c r="J29" s="10">
        <v>2</v>
      </c>
      <c r="K29" s="11">
        <f t="shared" si="12"/>
        <v>9.8039215686274508E-3</v>
      </c>
      <c r="L29" s="11">
        <f>(J29-D29)/D29</f>
        <v>1</v>
      </c>
    </row>
    <row r="30" spans="1:12" x14ac:dyDescent="0.25">
      <c r="A30" s="4" t="s">
        <v>32</v>
      </c>
      <c r="B30" s="10">
        <v>14</v>
      </c>
      <c r="C30" s="11">
        <f t="shared" si="8"/>
        <v>0.17948717948717949</v>
      </c>
      <c r="D30" s="10">
        <v>16</v>
      </c>
      <c r="E30" s="11">
        <f t="shared" si="9"/>
        <v>0.16161616161616163</v>
      </c>
      <c r="F30" s="10">
        <v>21</v>
      </c>
      <c r="G30" s="11">
        <f t="shared" si="10"/>
        <v>0.15107913669064749</v>
      </c>
      <c r="H30" s="10">
        <v>18</v>
      </c>
      <c r="I30" s="11">
        <f t="shared" si="11"/>
        <v>0.12</v>
      </c>
      <c r="J30" s="10">
        <v>18</v>
      </c>
      <c r="K30" s="11">
        <f t="shared" si="12"/>
        <v>8.8235294117647065E-2</v>
      </c>
      <c r="L30" s="11">
        <f t="shared" si="16"/>
        <v>0.2857142857142857</v>
      </c>
    </row>
    <row r="31" spans="1:12" s="43" customFormat="1" x14ac:dyDescent="0.25">
      <c r="A31" s="5" t="s">
        <v>10</v>
      </c>
      <c r="B31" s="14">
        <f>SUM(B26:B30)</f>
        <v>78</v>
      </c>
      <c r="C31" s="15">
        <f t="shared" si="8"/>
        <v>1</v>
      </c>
      <c r="D31" s="14">
        <f t="shared" ref="D31:J31" si="17">SUM(D26:D30)</f>
        <v>99</v>
      </c>
      <c r="E31" s="15">
        <f t="shared" si="9"/>
        <v>1</v>
      </c>
      <c r="F31" s="14">
        <f t="shared" si="17"/>
        <v>139</v>
      </c>
      <c r="G31" s="15">
        <f t="shared" si="10"/>
        <v>1</v>
      </c>
      <c r="H31" s="14">
        <f t="shared" si="17"/>
        <v>150</v>
      </c>
      <c r="I31" s="15">
        <f t="shared" si="11"/>
        <v>1</v>
      </c>
      <c r="J31" s="14">
        <f t="shared" si="17"/>
        <v>204</v>
      </c>
      <c r="K31" s="15">
        <f t="shared" si="12"/>
        <v>1</v>
      </c>
      <c r="L31" s="15">
        <f t="shared" si="16"/>
        <v>1.6153846153846154</v>
      </c>
    </row>
    <row r="32" spans="1:12" ht="30" x14ac:dyDescent="0.25">
      <c r="A32" s="3" t="s">
        <v>33</v>
      </c>
      <c r="B32" s="47" t="s">
        <v>1</v>
      </c>
      <c r="C32" s="47"/>
      <c r="D32" s="47" t="s">
        <v>2</v>
      </c>
      <c r="E32" s="47"/>
      <c r="F32" s="47" t="s">
        <v>3</v>
      </c>
      <c r="G32" s="47"/>
      <c r="H32" s="47" t="s">
        <v>4</v>
      </c>
      <c r="I32" s="47"/>
      <c r="J32" s="47" t="s">
        <v>5</v>
      </c>
      <c r="K32" s="47"/>
      <c r="L32" s="9" t="s">
        <v>6</v>
      </c>
    </row>
    <row r="33" spans="1:12" ht="30" x14ac:dyDescent="0.25">
      <c r="A33" s="7" t="s">
        <v>84</v>
      </c>
      <c r="B33" s="10">
        <v>46</v>
      </c>
      <c r="C33" s="11">
        <f t="shared" si="8"/>
        <v>0.58974358974358976</v>
      </c>
      <c r="D33" s="10">
        <v>55</v>
      </c>
      <c r="E33" s="11">
        <f t="shared" si="9"/>
        <v>0.55555555555555558</v>
      </c>
      <c r="F33" s="10">
        <v>85</v>
      </c>
      <c r="G33" s="11">
        <f t="shared" si="10"/>
        <v>0.61151079136690645</v>
      </c>
      <c r="H33" s="10">
        <v>72</v>
      </c>
      <c r="I33" s="11">
        <f t="shared" si="11"/>
        <v>0.48</v>
      </c>
      <c r="J33" s="10">
        <v>108</v>
      </c>
      <c r="K33" s="11">
        <f t="shared" si="12"/>
        <v>0.52941176470588236</v>
      </c>
      <c r="L33" s="11">
        <f t="shared" ref="L33:L35" si="18">(J33-B33)/B33</f>
        <v>1.3478260869565217</v>
      </c>
    </row>
    <row r="34" spans="1:12" x14ac:dyDescent="0.25">
      <c r="A34" s="4" t="s">
        <v>34</v>
      </c>
      <c r="B34" s="10">
        <v>32</v>
      </c>
      <c r="C34" s="11">
        <f t="shared" si="8"/>
        <v>0.41025641025641024</v>
      </c>
      <c r="D34" s="10">
        <v>44</v>
      </c>
      <c r="E34" s="11">
        <f t="shared" si="9"/>
        <v>0.44444444444444442</v>
      </c>
      <c r="F34" s="10">
        <v>54</v>
      </c>
      <c r="G34" s="11">
        <f t="shared" si="10"/>
        <v>0.38848920863309355</v>
      </c>
      <c r="H34" s="10">
        <v>78</v>
      </c>
      <c r="I34" s="11">
        <f t="shared" si="11"/>
        <v>0.52</v>
      </c>
      <c r="J34" s="10">
        <v>96</v>
      </c>
      <c r="K34" s="11">
        <f t="shared" si="12"/>
        <v>0.47058823529411764</v>
      </c>
      <c r="L34" s="11">
        <f t="shared" si="18"/>
        <v>2</v>
      </c>
    </row>
    <row r="35" spans="1:12" s="43" customFormat="1" x14ac:dyDescent="0.25">
      <c r="A35" s="5" t="s">
        <v>10</v>
      </c>
      <c r="B35" s="14">
        <f>SUM(B33:B34)</f>
        <v>78</v>
      </c>
      <c r="C35" s="15">
        <f t="shared" si="8"/>
        <v>1</v>
      </c>
      <c r="D35" s="14">
        <f t="shared" ref="D35:J35" si="19">SUM(D33:D34)</f>
        <v>99</v>
      </c>
      <c r="E35" s="15">
        <f t="shared" si="9"/>
        <v>1</v>
      </c>
      <c r="F35" s="14">
        <f t="shared" si="19"/>
        <v>139</v>
      </c>
      <c r="G35" s="15">
        <f t="shared" si="10"/>
        <v>1</v>
      </c>
      <c r="H35" s="14">
        <f t="shared" si="19"/>
        <v>150</v>
      </c>
      <c r="I35" s="15">
        <f t="shared" si="11"/>
        <v>1</v>
      </c>
      <c r="J35" s="14">
        <f t="shared" si="19"/>
        <v>204</v>
      </c>
      <c r="K35" s="15">
        <f t="shared" si="12"/>
        <v>1</v>
      </c>
      <c r="L35" s="15">
        <f t="shared" si="18"/>
        <v>1.6153846153846154</v>
      </c>
    </row>
    <row r="36" spans="1:12" x14ac:dyDescent="0.25">
      <c r="G36" s="17"/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workbookViewId="0">
      <selection activeCell="G4" sqref="G4:G8"/>
    </sheetView>
  </sheetViews>
  <sheetFormatPr defaultRowHeight="15" x14ac:dyDescent="0.25"/>
  <cols>
    <col min="1" max="1" width="38.140625" style="8" customWidth="1"/>
    <col min="2" max="2" width="18.5703125" style="16" customWidth="1"/>
    <col min="3" max="4" width="13.140625" style="16" customWidth="1"/>
    <col min="5" max="5" width="13.140625" style="27" customWidth="1"/>
    <col min="6" max="6" width="13.140625" style="16" customWidth="1"/>
    <col min="7" max="7" width="13.140625" style="27" customWidth="1"/>
    <col min="8" max="8" width="13.140625" style="28" customWidth="1"/>
  </cols>
  <sheetData>
    <row r="1" spans="1:8" x14ac:dyDescent="0.25">
      <c r="A1" s="44" t="s">
        <v>40</v>
      </c>
      <c r="B1" s="44"/>
      <c r="C1" s="44"/>
      <c r="D1" s="44"/>
      <c r="E1" s="44"/>
      <c r="F1" s="44"/>
      <c r="G1" s="44"/>
      <c r="H1" s="44"/>
    </row>
    <row r="2" spans="1:8" x14ac:dyDescent="0.25">
      <c r="A2" s="49"/>
      <c r="B2" s="49"/>
      <c r="C2" s="49"/>
      <c r="D2" s="49"/>
      <c r="E2" s="49"/>
      <c r="F2" s="49"/>
      <c r="G2" s="49"/>
      <c r="H2" s="49"/>
    </row>
    <row r="3" spans="1:8" ht="30" x14ac:dyDescent="0.25">
      <c r="A3" s="18" t="s">
        <v>36</v>
      </c>
      <c r="B3" s="1" t="s">
        <v>37</v>
      </c>
      <c r="C3" s="20" t="s">
        <v>75</v>
      </c>
      <c r="D3" s="20" t="s">
        <v>76</v>
      </c>
      <c r="E3" s="21" t="s">
        <v>77</v>
      </c>
      <c r="F3" s="20" t="s">
        <v>78</v>
      </c>
      <c r="G3" s="21" t="s">
        <v>38</v>
      </c>
      <c r="H3" s="22" t="s">
        <v>79</v>
      </c>
    </row>
    <row r="4" spans="1:8" x14ac:dyDescent="0.25">
      <c r="A4" s="50" t="s">
        <v>41</v>
      </c>
      <c r="B4" s="2" t="s">
        <v>1</v>
      </c>
      <c r="C4" s="2">
        <v>91</v>
      </c>
      <c r="D4" s="2">
        <v>85</v>
      </c>
      <c r="E4" s="23">
        <v>0.93406593406593408</v>
      </c>
      <c r="F4" s="2">
        <v>77</v>
      </c>
      <c r="G4" s="23">
        <v>0.84615384615384615</v>
      </c>
      <c r="H4" s="24" t="s">
        <v>14</v>
      </c>
    </row>
    <row r="5" spans="1:8" x14ac:dyDescent="0.25">
      <c r="A5" s="51"/>
      <c r="B5" s="2" t="s">
        <v>2</v>
      </c>
      <c r="C5" s="10">
        <v>108</v>
      </c>
      <c r="D5" s="10">
        <v>96</v>
      </c>
      <c r="E5" s="23">
        <v>0.88888888888888884</v>
      </c>
      <c r="F5" s="10">
        <v>70</v>
      </c>
      <c r="G5" s="23">
        <v>0.64814814814814814</v>
      </c>
      <c r="H5" s="26" t="s">
        <v>14</v>
      </c>
    </row>
    <row r="6" spans="1:8" x14ac:dyDescent="0.25">
      <c r="A6" s="51"/>
      <c r="B6" s="2" t="s">
        <v>3</v>
      </c>
      <c r="C6" s="10">
        <v>152</v>
      </c>
      <c r="D6" s="10">
        <v>132</v>
      </c>
      <c r="E6" s="23">
        <v>0.86842105263157898</v>
      </c>
      <c r="F6" s="10">
        <v>98</v>
      </c>
      <c r="G6" s="23">
        <v>0.64473684210526316</v>
      </c>
      <c r="H6" s="26" t="s">
        <v>14</v>
      </c>
    </row>
    <row r="7" spans="1:8" x14ac:dyDescent="0.25">
      <c r="A7" s="51"/>
      <c r="B7" s="2" t="s">
        <v>4</v>
      </c>
      <c r="C7" s="10">
        <v>170</v>
      </c>
      <c r="D7" s="10">
        <v>142</v>
      </c>
      <c r="E7" s="23">
        <v>0.83529411764705885</v>
      </c>
      <c r="F7" s="10">
        <v>115</v>
      </c>
      <c r="G7" s="23">
        <v>0.67647058823529416</v>
      </c>
      <c r="H7" s="26" t="s">
        <v>14</v>
      </c>
    </row>
    <row r="8" spans="1:8" x14ac:dyDescent="0.25">
      <c r="A8" s="52"/>
      <c r="B8" s="2" t="s">
        <v>5</v>
      </c>
      <c r="C8" s="10">
        <v>252</v>
      </c>
      <c r="D8" s="10">
        <v>210</v>
      </c>
      <c r="E8" s="23">
        <v>0.83333333333333337</v>
      </c>
      <c r="F8" s="10">
        <v>154</v>
      </c>
      <c r="G8" s="23">
        <v>0.61111111111111116</v>
      </c>
      <c r="H8" s="26" t="s">
        <v>14</v>
      </c>
    </row>
    <row r="10" spans="1:8" ht="30" x14ac:dyDescent="0.25">
      <c r="A10" s="3" t="s">
        <v>39</v>
      </c>
      <c r="B10" s="1" t="s">
        <v>37</v>
      </c>
      <c r="C10" s="20" t="s">
        <v>75</v>
      </c>
      <c r="D10" s="20" t="s">
        <v>76</v>
      </c>
      <c r="E10" s="21" t="s">
        <v>77</v>
      </c>
      <c r="F10" s="20" t="s">
        <v>78</v>
      </c>
      <c r="G10" s="21" t="s">
        <v>38</v>
      </c>
      <c r="H10" s="22" t="s">
        <v>79</v>
      </c>
    </row>
    <row r="11" spans="1:8" x14ac:dyDescent="0.25">
      <c r="A11" s="48" t="s">
        <v>42</v>
      </c>
      <c r="B11" s="2" t="s">
        <v>1</v>
      </c>
      <c r="C11" s="10">
        <v>34</v>
      </c>
      <c r="D11" s="10">
        <v>32</v>
      </c>
      <c r="E11" s="25">
        <v>0.94117647058823528</v>
      </c>
      <c r="F11" s="10">
        <v>32</v>
      </c>
      <c r="G11" s="25">
        <v>0.94117647058823528</v>
      </c>
      <c r="H11" s="26">
        <v>3.25</v>
      </c>
    </row>
    <row r="12" spans="1:8" x14ac:dyDescent="0.25">
      <c r="A12" s="48"/>
      <c r="B12" s="2" t="s">
        <v>2</v>
      </c>
      <c r="C12" s="10">
        <v>62</v>
      </c>
      <c r="D12" s="10">
        <v>57</v>
      </c>
      <c r="E12" s="25">
        <v>0.91935483870967738</v>
      </c>
      <c r="F12" s="10">
        <v>38</v>
      </c>
      <c r="G12" s="25">
        <v>0.61290322580645162</v>
      </c>
      <c r="H12" s="26">
        <v>2.3157894736842106</v>
      </c>
    </row>
    <row r="13" spans="1:8" x14ac:dyDescent="0.25">
      <c r="A13" s="48"/>
      <c r="B13" s="2" t="s">
        <v>3</v>
      </c>
      <c r="C13" s="10">
        <v>84</v>
      </c>
      <c r="D13" s="10">
        <v>72</v>
      </c>
      <c r="E13" s="25">
        <v>0.8571428571428571</v>
      </c>
      <c r="F13" s="10">
        <v>56</v>
      </c>
      <c r="G13" s="25">
        <v>0.66666666666666663</v>
      </c>
      <c r="H13" s="26">
        <v>2.5555555555555554</v>
      </c>
    </row>
    <row r="14" spans="1:8" x14ac:dyDescent="0.25">
      <c r="A14" s="48"/>
      <c r="B14" s="2" t="s">
        <v>4</v>
      </c>
      <c r="C14" s="10">
        <v>59</v>
      </c>
      <c r="D14" s="10">
        <v>50</v>
      </c>
      <c r="E14" s="25">
        <v>0.84745762711864403</v>
      </c>
      <c r="F14" s="10">
        <v>38</v>
      </c>
      <c r="G14" s="25">
        <v>0.64406779661016944</v>
      </c>
      <c r="H14" s="26">
        <v>2.68</v>
      </c>
    </row>
    <row r="15" spans="1:8" x14ac:dyDescent="0.25">
      <c r="A15" s="48"/>
      <c r="B15" s="2" t="s">
        <v>5</v>
      </c>
      <c r="C15" s="10">
        <v>89</v>
      </c>
      <c r="D15" s="10">
        <v>82</v>
      </c>
      <c r="E15" s="25">
        <v>0.9213483146067416</v>
      </c>
      <c r="F15" s="10">
        <v>60</v>
      </c>
      <c r="G15" s="25">
        <v>0.6741573033707865</v>
      </c>
      <c r="H15" s="26">
        <v>2.524390243902439</v>
      </c>
    </row>
    <row r="16" spans="1:8" ht="30" x14ac:dyDescent="0.25">
      <c r="A16" s="19"/>
      <c r="B16" s="1" t="s">
        <v>37</v>
      </c>
      <c r="C16" s="20" t="s">
        <v>75</v>
      </c>
      <c r="D16" s="20" t="s">
        <v>76</v>
      </c>
      <c r="E16" s="21" t="s">
        <v>77</v>
      </c>
      <c r="F16" s="20" t="s">
        <v>78</v>
      </c>
      <c r="G16" s="21" t="s">
        <v>38</v>
      </c>
      <c r="H16" s="22" t="s">
        <v>79</v>
      </c>
    </row>
    <row r="17" spans="1:8" x14ac:dyDescent="0.25">
      <c r="A17" s="48" t="s">
        <v>43</v>
      </c>
      <c r="B17" s="2" t="s">
        <v>1</v>
      </c>
      <c r="C17" s="10">
        <v>10</v>
      </c>
      <c r="D17" s="10">
        <v>10</v>
      </c>
      <c r="E17" s="25">
        <v>1</v>
      </c>
      <c r="F17" s="10">
        <v>10</v>
      </c>
      <c r="G17" s="25">
        <v>1</v>
      </c>
      <c r="H17" s="26">
        <v>3.6</v>
      </c>
    </row>
    <row r="18" spans="1:8" x14ac:dyDescent="0.25">
      <c r="A18" s="48"/>
      <c r="B18" s="2" t="s">
        <v>2</v>
      </c>
      <c r="C18" s="10">
        <v>9</v>
      </c>
      <c r="D18" s="10">
        <v>8</v>
      </c>
      <c r="E18" s="25">
        <v>0.88888888888888884</v>
      </c>
      <c r="F18" s="10">
        <v>8</v>
      </c>
      <c r="G18" s="25">
        <v>0.88888888888888884</v>
      </c>
      <c r="H18" s="26">
        <v>3.875</v>
      </c>
    </row>
    <row r="19" spans="1:8" x14ac:dyDescent="0.25">
      <c r="A19" s="48"/>
      <c r="B19" s="2" t="s">
        <v>3</v>
      </c>
      <c r="C19" s="10">
        <v>13</v>
      </c>
      <c r="D19" s="10">
        <v>11</v>
      </c>
      <c r="E19" s="25">
        <v>0.84615384615384615</v>
      </c>
      <c r="F19" s="10">
        <v>10</v>
      </c>
      <c r="G19" s="25">
        <v>0.76923076923076927</v>
      </c>
      <c r="H19" s="26">
        <v>3.2727272727272729</v>
      </c>
    </row>
    <row r="20" spans="1:8" x14ac:dyDescent="0.25">
      <c r="A20" s="48"/>
      <c r="B20" s="2" t="s">
        <v>4</v>
      </c>
      <c r="C20" s="10">
        <v>17</v>
      </c>
      <c r="D20" s="10">
        <v>13</v>
      </c>
      <c r="E20" s="25">
        <v>0.76470588235294112</v>
      </c>
      <c r="F20" s="10">
        <v>13</v>
      </c>
      <c r="G20" s="25">
        <v>0.76470588235294112</v>
      </c>
      <c r="H20" s="26">
        <v>3.7153846153846155</v>
      </c>
    </row>
    <row r="21" spans="1:8" x14ac:dyDescent="0.25">
      <c r="A21" s="48"/>
      <c r="B21" s="2" t="s">
        <v>5</v>
      </c>
      <c r="C21" s="10">
        <v>12</v>
      </c>
      <c r="D21" s="10">
        <v>10</v>
      </c>
      <c r="E21" s="25">
        <v>0.83333333333333337</v>
      </c>
      <c r="F21" s="10">
        <v>8</v>
      </c>
      <c r="G21" s="25">
        <v>0.66666666666666663</v>
      </c>
      <c r="H21" s="26">
        <v>2.4100000000000006</v>
      </c>
    </row>
    <row r="22" spans="1:8" ht="30" x14ac:dyDescent="0.25">
      <c r="A22" s="19"/>
      <c r="B22" s="1" t="s">
        <v>37</v>
      </c>
      <c r="C22" s="20" t="s">
        <v>75</v>
      </c>
      <c r="D22" s="20" t="s">
        <v>76</v>
      </c>
      <c r="E22" s="21" t="s">
        <v>77</v>
      </c>
      <c r="F22" s="20" t="s">
        <v>78</v>
      </c>
      <c r="G22" s="21" t="s">
        <v>38</v>
      </c>
      <c r="H22" s="22" t="s">
        <v>79</v>
      </c>
    </row>
    <row r="23" spans="1:8" x14ac:dyDescent="0.25">
      <c r="A23" s="48" t="s">
        <v>44</v>
      </c>
      <c r="B23" s="2" t="s">
        <v>1</v>
      </c>
      <c r="C23" s="10">
        <v>2</v>
      </c>
      <c r="D23" s="10">
        <v>2</v>
      </c>
      <c r="E23" s="25">
        <v>1</v>
      </c>
      <c r="F23" s="10">
        <v>0</v>
      </c>
      <c r="G23" s="25">
        <v>0</v>
      </c>
      <c r="H23" s="26">
        <v>0</v>
      </c>
    </row>
    <row r="24" spans="1:8" x14ac:dyDescent="0.25">
      <c r="A24" s="48"/>
      <c r="B24" s="2" t="s">
        <v>2</v>
      </c>
      <c r="C24" s="10">
        <v>3</v>
      </c>
      <c r="D24" s="10">
        <v>2</v>
      </c>
      <c r="E24" s="25">
        <v>0.66666666666666663</v>
      </c>
      <c r="F24" s="10">
        <v>2</v>
      </c>
      <c r="G24" s="25">
        <v>0.66666666666666663</v>
      </c>
      <c r="H24" s="26">
        <v>3.5</v>
      </c>
    </row>
    <row r="25" spans="1:8" x14ac:dyDescent="0.25">
      <c r="A25" s="48"/>
      <c r="B25" s="2" t="s">
        <v>3</v>
      </c>
      <c r="C25" s="10">
        <v>6</v>
      </c>
      <c r="D25" s="10">
        <v>4</v>
      </c>
      <c r="E25" s="25">
        <v>0.66666666666666663</v>
      </c>
      <c r="F25" s="10">
        <v>4</v>
      </c>
      <c r="G25" s="25">
        <v>0.66666666666666663</v>
      </c>
      <c r="H25" s="26">
        <v>3.25</v>
      </c>
    </row>
    <row r="26" spans="1:8" x14ac:dyDescent="0.25">
      <c r="A26" s="48"/>
      <c r="B26" s="2" t="s">
        <v>4</v>
      </c>
      <c r="C26" s="2">
        <v>5</v>
      </c>
      <c r="D26" s="2">
        <v>4</v>
      </c>
      <c r="E26" s="25">
        <v>0.8</v>
      </c>
      <c r="F26" s="2">
        <v>4</v>
      </c>
      <c r="G26" s="25">
        <v>0.8</v>
      </c>
      <c r="H26" s="26">
        <v>3.5</v>
      </c>
    </row>
    <row r="27" spans="1:8" x14ac:dyDescent="0.25">
      <c r="A27" s="48"/>
      <c r="B27" s="2" t="s">
        <v>5</v>
      </c>
      <c r="C27" s="10">
        <v>5</v>
      </c>
      <c r="D27" s="10">
        <v>3</v>
      </c>
      <c r="E27" s="25">
        <v>0.6</v>
      </c>
      <c r="F27" s="10">
        <v>3</v>
      </c>
      <c r="G27" s="25">
        <v>0.6</v>
      </c>
      <c r="H27" s="26">
        <v>3.3333333333333335</v>
      </c>
    </row>
    <row r="28" spans="1:8" ht="30" x14ac:dyDescent="0.25">
      <c r="A28" s="19"/>
      <c r="B28" s="1" t="s">
        <v>37</v>
      </c>
      <c r="C28" s="20" t="s">
        <v>75</v>
      </c>
      <c r="D28" s="20" t="s">
        <v>76</v>
      </c>
      <c r="E28" s="21" t="s">
        <v>77</v>
      </c>
      <c r="F28" s="20" t="s">
        <v>78</v>
      </c>
      <c r="G28" s="21" t="s">
        <v>38</v>
      </c>
      <c r="H28" s="22" t="s">
        <v>79</v>
      </c>
    </row>
    <row r="29" spans="1:8" x14ac:dyDescent="0.25">
      <c r="A29" s="48" t="s">
        <v>45</v>
      </c>
      <c r="B29" s="2" t="s">
        <v>1</v>
      </c>
      <c r="C29" s="10">
        <v>30</v>
      </c>
      <c r="D29" s="10">
        <v>28</v>
      </c>
      <c r="E29" s="25">
        <v>0.93333333333333335</v>
      </c>
      <c r="F29" s="10">
        <v>23</v>
      </c>
      <c r="G29" s="25">
        <v>0.76666666666666672</v>
      </c>
      <c r="H29" s="26">
        <v>2.7142857142857144</v>
      </c>
    </row>
    <row r="30" spans="1:8" x14ac:dyDescent="0.25">
      <c r="A30" s="48"/>
      <c r="B30" s="2" t="s">
        <v>2</v>
      </c>
      <c r="C30" s="10">
        <v>26</v>
      </c>
      <c r="D30" s="10">
        <v>22</v>
      </c>
      <c r="E30" s="25">
        <v>0.84615384615384615</v>
      </c>
      <c r="F30" s="10">
        <v>17</v>
      </c>
      <c r="G30" s="25">
        <v>0.65384615384615385</v>
      </c>
      <c r="H30" s="26">
        <v>2.4090909090909092</v>
      </c>
    </row>
    <row r="31" spans="1:8" x14ac:dyDescent="0.25">
      <c r="A31" s="48"/>
      <c r="B31" s="2" t="s">
        <v>3</v>
      </c>
      <c r="C31" s="10">
        <v>32</v>
      </c>
      <c r="D31" s="10">
        <v>29</v>
      </c>
      <c r="E31" s="25">
        <v>0.90625</v>
      </c>
      <c r="F31" s="10">
        <v>18</v>
      </c>
      <c r="G31" s="25">
        <v>0.5625</v>
      </c>
      <c r="H31" s="26">
        <v>2.1379310344827585</v>
      </c>
    </row>
    <row r="32" spans="1:8" x14ac:dyDescent="0.25">
      <c r="A32" s="48"/>
      <c r="B32" s="2" t="s">
        <v>4</v>
      </c>
      <c r="C32" s="10">
        <v>38</v>
      </c>
      <c r="D32" s="10">
        <v>29</v>
      </c>
      <c r="E32" s="25">
        <v>0.76315789473684215</v>
      </c>
      <c r="F32" s="10">
        <v>22</v>
      </c>
      <c r="G32" s="25">
        <v>0.57894736842105265</v>
      </c>
      <c r="H32" s="26">
        <v>2.3103448275862069</v>
      </c>
    </row>
    <row r="33" spans="1:8" x14ac:dyDescent="0.25">
      <c r="A33" s="48"/>
      <c r="B33" s="2" t="s">
        <v>5</v>
      </c>
      <c r="C33" s="10">
        <v>51</v>
      </c>
      <c r="D33" s="10">
        <v>39</v>
      </c>
      <c r="E33" s="25">
        <v>0.76470588235294112</v>
      </c>
      <c r="F33" s="10">
        <v>26</v>
      </c>
      <c r="G33" s="25">
        <v>0.50980392156862742</v>
      </c>
      <c r="H33" s="26">
        <v>2.2820512820512819</v>
      </c>
    </row>
    <row r="34" spans="1:8" ht="30" x14ac:dyDescent="0.25">
      <c r="A34" s="19"/>
      <c r="B34" s="1" t="s">
        <v>37</v>
      </c>
      <c r="C34" s="20" t="s">
        <v>75</v>
      </c>
      <c r="D34" s="20" t="s">
        <v>76</v>
      </c>
      <c r="E34" s="21" t="s">
        <v>77</v>
      </c>
      <c r="F34" s="20" t="s">
        <v>78</v>
      </c>
      <c r="G34" s="21" t="s">
        <v>38</v>
      </c>
      <c r="H34" s="22" t="s">
        <v>79</v>
      </c>
    </row>
    <row r="35" spans="1:8" x14ac:dyDescent="0.25">
      <c r="A35" s="48" t="s">
        <v>46</v>
      </c>
      <c r="B35" s="2" t="s">
        <v>1</v>
      </c>
      <c r="C35" s="10" t="s">
        <v>14</v>
      </c>
      <c r="D35" s="10" t="s">
        <v>14</v>
      </c>
      <c r="E35" s="25" t="s">
        <v>14</v>
      </c>
      <c r="F35" s="10" t="s">
        <v>14</v>
      </c>
      <c r="G35" s="25" t="s">
        <v>14</v>
      </c>
      <c r="H35" s="26" t="s">
        <v>14</v>
      </c>
    </row>
    <row r="36" spans="1:8" x14ac:dyDescent="0.25">
      <c r="A36" s="48"/>
      <c r="B36" s="2" t="s">
        <v>2</v>
      </c>
      <c r="C36" s="10" t="s">
        <v>14</v>
      </c>
      <c r="D36" s="10" t="s">
        <v>14</v>
      </c>
      <c r="E36" s="25" t="s">
        <v>14</v>
      </c>
      <c r="F36" s="10" t="s">
        <v>14</v>
      </c>
      <c r="G36" s="25" t="s">
        <v>14</v>
      </c>
      <c r="H36" s="26" t="s">
        <v>14</v>
      </c>
    </row>
    <row r="37" spans="1:8" x14ac:dyDescent="0.25">
      <c r="A37" s="48"/>
      <c r="B37" s="2" t="s">
        <v>3</v>
      </c>
      <c r="C37" s="10" t="s">
        <v>14</v>
      </c>
      <c r="D37" s="10" t="s">
        <v>14</v>
      </c>
      <c r="E37" s="25" t="s">
        <v>14</v>
      </c>
      <c r="F37" s="10" t="s">
        <v>14</v>
      </c>
      <c r="G37" s="25" t="s">
        <v>14</v>
      </c>
      <c r="H37" s="26" t="s">
        <v>14</v>
      </c>
    </row>
    <row r="38" spans="1:8" x14ac:dyDescent="0.25">
      <c r="A38" s="48"/>
      <c r="B38" s="2" t="s">
        <v>4</v>
      </c>
      <c r="C38" s="10" t="s">
        <v>14</v>
      </c>
      <c r="D38" s="10" t="s">
        <v>14</v>
      </c>
      <c r="E38" s="25" t="s">
        <v>14</v>
      </c>
      <c r="F38" s="10" t="s">
        <v>14</v>
      </c>
      <c r="G38" s="25" t="s">
        <v>14</v>
      </c>
      <c r="H38" s="26" t="s">
        <v>14</v>
      </c>
    </row>
    <row r="39" spans="1:8" x14ac:dyDescent="0.25">
      <c r="A39" s="48"/>
      <c r="B39" s="2" t="s">
        <v>5</v>
      </c>
      <c r="C39" s="10">
        <v>17</v>
      </c>
      <c r="D39" s="10">
        <v>10</v>
      </c>
      <c r="E39" s="25">
        <v>0.58823529411764708</v>
      </c>
      <c r="F39" s="10">
        <v>8</v>
      </c>
      <c r="G39" s="25">
        <v>0.47058823529411764</v>
      </c>
      <c r="H39" s="26">
        <v>2.5</v>
      </c>
    </row>
    <row r="40" spans="1:8" ht="30" x14ac:dyDescent="0.25">
      <c r="A40" s="19"/>
      <c r="B40" s="1" t="s">
        <v>37</v>
      </c>
      <c r="C40" s="20" t="s">
        <v>75</v>
      </c>
      <c r="D40" s="20" t="s">
        <v>76</v>
      </c>
      <c r="E40" s="21" t="s">
        <v>77</v>
      </c>
      <c r="F40" s="20" t="s">
        <v>78</v>
      </c>
      <c r="G40" s="21" t="s">
        <v>38</v>
      </c>
      <c r="H40" s="22" t="s">
        <v>79</v>
      </c>
    </row>
    <row r="41" spans="1:8" x14ac:dyDescent="0.25">
      <c r="A41" s="48" t="s">
        <v>47</v>
      </c>
      <c r="B41" s="2" t="s">
        <v>1</v>
      </c>
      <c r="C41" s="10" t="s">
        <v>14</v>
      </c>
      <c r="D41" s="10" t="s">
        <v>14</v>
      </c>
      <c r="E41" s="25" t="s">
        <v>14</v>
      </c>
      <c r="F41" s="10" t="s">
        <v>14</v>
      </c>
      <c r="G41" s="25" t="s">
        <v>14</v>
      </c>
      <c r="H41" s="26" t="s">
        <v>14</v>
      </c>
    </row>
    <row r="42" spans="1:8" x14ac:dyDescent="0.25">
      <c r="A42" s="48"/>
      <c r="B42" s="2" t="s">
        <v>2</v>
      </c>
      <c r="C42" s="10" t="s">
        <v>14</v>
      </c>
      <c r="D42" s="10" t="s">
        <v>14</v>
      </c>
      <c r="E42" s="25" t="s">
        <v>14</v>
      </c>
      <c r="F42" s="10" t="s">
        <v>14</v>
      </c>
      <c r="G42" s="25" t="s">
        <v>14</v>
      </c>
      <c r="H42" s="26" t="s">
        <v>14</v>
      </c>
    </row>
    <row r="43" spans="1:8" x14ac:dyDescent="0.25">
      <c r="A43" s="48"/>
      <c r="B43" s="2" t="s">
        <v>3</v>
      </c>
      <c r="C43" s="10" t="s">
        <v>14</v>
      </c>
      <c r="D43" s="10" t="s">
        <v>14</v>
      </c>
      <c r="E43" s="25" t="s">
        <v>14</v>
      </c>
      <c r="F43" s="10" t="s">
        <v>14</v>
      </c>
      <c r="G43" s="25" t="s">
        <v>14</v>
      </c>
      <c r="H43" s="26" t="s">
        <v>14</v>
      </c>
    </row>
    <row r="44" spans="1:8" x14ac:dyDescent="0.25">
      <c r="A44" s="48"/>
      <c r="B44" s="2" t="s">
        <v>4</v>
      </c>
      <c r="C44" s="10" t="s">
        <v>14</v>
      </c>
      <c r="D44" s="10" t="s">
        <v>14</v>
      </c>
      <c r="E44" s="25" t="s">
        <v>14</v>
      </c>
      <c r="F44" s="10" t="s">
        <v>14</v>
      </c>
      <c r="G44" s="25" t="s">
        <v>14</v>
      </c>
      <c r="H44" s="26" t="s">
        <v>14</v>
      </c>
    </row>
    <row r="45" spans="1:8" x14ac:dyDescent="0.25">
      <c r="A45" s="48"/>
      <c r="B45" s="2" t="s">
        <v>5</v>
      </c>
      <c r="C45" s="10">
        <v>9</v>
      </c>
      <c r="D45" s="10">
        <v>9</v>
      </c>
      <c r="E45" s="25">
        <v>1</v>
      </c>
      <c r="F45" s="10">
        <v>9</v>
      </c>
      <c r="G45" s="25">
        <v>1</v>
      </c>
      <c r="H45" s="26">
        <v>3.4444444444444446</v>
      </c>
    </row>
    <row r="46" spans="1:8" ht="30" x14ac:dyDescent="0.25">
      <c r="A46" s="19"/>
      <c r="B46" s="1" t="s">
        <v>37</v>
      </c>
      <c r="C46" s="20" t="s">
        <v>75</v>
      </c>
      <c r="D46" s="20" t="s">
        <v>76</v>
      </c>
      <c r="E46" s="21" t="s">
        <v>77</v>
      </c>
      <c r="F46" s="20" t="s">
        <v>78</v>
      </c>
      <c r="G46" s="21" t="s">
        <v>38</v>
      </c>
      <c r="H46" s="22" t="s">
        <v>79</v>
      </c>
    </row>
    <row r="47" spans="1:8" x14ac:dyDescent="0.25">
      <c r="A47" s="48" t="s">
        <v>48</v>
      </c>
      <c r="B47" s="2" t="s">
        <v>1</v>
      </c>
      <c r="C47" s="10">
        <v>15</v>
      </c>
      <c r="D47" s="10">
        <v>13</v>
      </c>
      <c r="E47" s="25">
        <v>0.8666666666666667</v>
      </c>
      <c r="F47" s="10">
        <v>12</v>
      </c>
      <c r="G47" s="25">
        <v>0.8</v>
      </c>
      <c r="H47" s="26">
        <v>2.6153846153846154</v>
      </c>
    </row>
    <row r="48" spans="1:8" x14ac:dyDescent="0.25">
      <c r="A48" s="48"/>
      <c r="B48" s="2" t="s">
        <v>2</v>
      </c>
      <c r="C48" s="10">
        <v>8</v>
      </c>
      <c r="D48" s="10">
        <v>7</v>
      </c>
      <c r="E48" s="25">
        <v>0.875</v>
      </c>
      <c r="F48" s="10">
        <v>5</v>
      </c>
      <c r="G48" s="25">
        <v>0.625</v>
      </c>
      <c r="H48" s="26">
        <v>2.2857142857142856</v>
      </c>
    </row>
    <row r="49" spans="1:8" x14ac:dyDescent="0.25">
      <c r="A49" s="48"/>
      <c r="B49" s="2" t="s">
        <v>3</v>
      </c>
      <c r="C49" s="10">
        <v>17</v>
      </c>
      <c r="D49" s="10">
        <v>16</v>
      </c>
      <c r="E49" s="25">
        <v>0.94117647058823528</v>
      </c>
      <c r="F49" s="10">
        <v>10</v>
      </c>
      <c r="G49" s="25">
        <v>0.58823529411764708</v>
      </c>
      <c r="H49" s="26">
        <v>2.1875</v>
      </c>
    </row>
    <row r="50" spans="1:8" x14ac:dyDescent="0.25">
      <c r="A50" s="48"/>
      <c r="B50" s="2" t="s">
        <v>4</v>
      </c>
      <c r="C50" s="10">
        <v>19</v>
      </c>
      <c r="D50" s="10">
        <v>19</v>
      </c>
      <c r="E50" s="25">
        <v>1</v>
      </c>
      <c r="F50" s="10">
        <v>14</v>
      </c>
      <c r="G50" s="25">
        <v>0.73684210526315785</v>
      </c>
      <c r="H50" s="26">
        <v>2.2263157894736842</v>
      </c>
    </row>
    <row r="51" spans="1:8" x14ac:dyDescent="0.25">
      <c r="A51" s="48"/>
      <c r="B51" s="2" t="s">
        <v>5</v>
      </c>
      <c r="C51" s="10">
        <v>35</v>
      </c>
      <c r="D51" s="10">
        <v>24</v>
      </c>
      <c r="E51" s="25">
        <v>0.68571428571428572</v>
      </c>
      <c r="F51" s="10">
        <v>13</v>
      </c>
      <c r="G51" s="25">
        <v>0.37142857142857144</v>
      </c>
      <c r="H51" s="26">
        <v>1.75</v>
      </c>
    </row>
    <row r="52" spans="1:8" ht="30" x14ac:dyDescent="0.25">
      <c r="A52" s="19"/>
      <c r="B52" s="1" t="s">
        <v>37</v>
      </c>
      <c r="C52" s="20" t="s">
        <v>75</v>
      </c>
      <c r="D52" s="20" t="s">
        <v>76</v>
      </c>
      <c r="E52" s="21" t="s">
        <v>77</v>
      </c>
      <c r="F52" s="20" t="s">
        <v>78</v>
      </c>
      <c r="G52" s="21" t="s">
        <v>38</v>
      </c>
      <c r="H52" s="22" t="s">
        <v>79</v>
      </c>
    </row>
    <row r="53" spans="1:8" x14ac:dyDescent="0.25">
      <c r="A53" s="48" t="s">
        <v>49</v>
      </c>
      <c r="B53" s="2" t="s">
        <v>1</v>
      </c>
      <c r="C53" s="10" t="s">
        <v>14</v>
      </c>
      <c r="D53" s="10" t="s">
        <v>14</v>
      </c>
      <c r="E53" s="25" t="s">
        <v>14</v>
      </c>
      <c r="F53" s="10" t="s">
        <v>14</v>
      </c>
      <c r="G53" s="25" t="s">
        <v>14</v>
      </c>
      <c r="H53" s="26" t="s">
        <v>14</v>
      </c>
    </row>
    <row r="54" spans="1:8" x14ac:dyDescent="0.25">
      <c r="A54" s="48"/>
      <c r="B54" s="2" t="s">
        <v>2</v>
      </c>
      <c r="C54" s="10" t="s">
        <v>14</v>
      </c>
      <c r="D54" s="10" t="s">
        <v>14</v>
      </c>
      <c r="E54" s="25" t="s">
        <v>14</v>
      </c>
      <c r="F54" s="10" t="s">
        <v>14</v>
      </c>
      <c r="G54" s="25" t="s">
        <v>14</v>
      </c>
      <c r="H54" s="26" t="s">
        <v>14</v>
      </c>
    </row>
    <row r="55" spans="1:8" x14ac:dyDescent="0.25">
      <c r="A55" s="48"/>
      <c r="B55" s="2" t="s">
        <v>3</v>
      </c>
      <c r="C55" s="10" t="s">
        <v>14</v>
      </c>
      <c r="D55" s="10" t="s">
        <v>14</v>
      </c>
      <c r="E55" s="25" t="s">
        <v>14</v>
      </c>
      <c r="F55" s="10" t="s">
        <v>14</v>
      </c>
      <c r="G55" s="25" t="s">
        <v>14</v>
      </c>
      <c r="H55" s="26" t="s">
        <v>14</v>
      </c>
    </row>
    <row r="56" spans="1:8" x14ac:dyDescent="0.25">
      <c r="A56" s="48"/>
      <c r="B56" s="2" t="s">
        <v>4</v>
      </c>
      <c r="C56" s="10">
        <v>32</v>
      </c>
      <c r="D56" s="10">
        <v>27</v>
      </c>
      <c r="E56" s="25">
        <v>0.84375</v>
      </c>
      <c r="F56" s="10">
        <v>24</v>
      </c>
      <c r="G56" s="25">
        <v>0.75</v>
      </c>
      <c r="H56" s="26">
        <v>2.7037037037037037</v>
      </c>
    </row>
    <row r="57" spans="1:8" x14ac:dyDescent="0.25">
      <c r="A57" s="48"/>
      <c r="B57" s="2" t="s">
        <v>5</v>
      </c>
      <c r="C57" s="10">
        <v>34</v>
      </c>
      <c r="D57" s="10">
        <v>33</v>
      </c>
      <c r="E57" s="25">
        <v>0.97058823529411764</v>
      </c>
      <c r="F57" s="10">
        <v>27</v>
      </c>
      <c r="G57" s="25">
        <v>0.79411764705882348</v>
      </c>
      <c r="H57" s="26">
        <v>2.4242424242424243</v>
      </c>
    </row>
  </sheetData>
  <mergeCells count="10">
    <mergeCell ref="A35:A39"/>
    <mergeCell ref="A41:A45"/>
    <mergeCell ref="A47:A51"/>
    <mergeCell ref="A53:A57"/>
    <mergeCell ref="A1:H2"/>
    <mergeCell ref="A4:A8"/>
    <mergeCell ref="A11:A15"/>
    <mergeCell ref="A17:A21"/>
    <mergeCell ref="A23:A27"/>
    <mergeCell ref="A29:A33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"/>
    </sheetView>
  </sheetViews>
  <sheetFormatPr defaultRowHeight="15" x14ac:dyDescent="0.25"/>
  <cols>
    <col min="1" max="1" width="16.28515625" style="8" customWidth="1"/>
    <col min="2" max="8" width="13.7109375" style="16" customWidth="1"/>
  </cols>
  <sheetData>
    <row r="1" spans="1:8" ht="30" x14ac:dyDescent="0.25">
      <c r="A1" s="3" t="s">
        <v>50</v>
      </c>
      <c r="B1" s="1" t="s">
        <v>37</v>
      </c>
      <c r="C1" s="20" t="s">
        <v>75</v>
      </c>
      <c r="D1" s="20" t="s">
        <v>76</v>
      </c>
      <c r="E1" s="21" t="s">
        <v>77</v>
      </c>
      <c r="F1" s="20" t="s">
        <v>78</v>
      </c>
      <c r="G1" s="21" t="s">
        <v>38</v>
      </c>
      <c r="H1" s="22" t="s">
        <v>79</v>
      </c>
    </row>
    <row r="2" spans="1:8" x14ac:dyDescent="0.25">
      <c r="A2" s="48" t="s">
        <v>51</v>
      </c>
      <c r="B2" s="2" t="s">
        <v>1</v>
      </c>
      <c r="C2" s="10">
        <v>91</v>
      </c>
      <c r="D2" s="10">
        <v>85</v>
      </c>
      <c r="E2" s="25">
        <v>0.93406593406593408</v>
      </c>
      <c r="F2" s="10">
        <v>77</v>
      </c>
      <c r="G2" s="30">
        <v>0.84615384615384615</v>
      </c>
      <c r="H2" s="31">
        <v>2.9761904761904763</v>
      </c>
    </row>
    <row r="3" spans="1:8" x14ac:dyDescent="0.25">
      <c r="A3" s="48"/>
      <c r="B3" s="2" t="s">
        <v>2</v>
      </c>
      <c r="C3" s="10">
        <v>108</v>
      </c>
      <c r="D3" s="10">
        <v>96</v>
      </c>
      <c r="E3" s="25">
        <v>0.88888888888888884</v>
      </c>
      <c r="F3" s="10">
        <v>70</v>
      </c>
      <c r="G3" s="30">
        <v>0.64814814814814814</v>
      </c>
      <c r="H3" s="31">
        <v>2.4895833333333335</v>
      </c>
    </row>
    <row r="4" spans="1:8" x14ac:dyDescent="0.25">
      <c r="A4" s="48"/>
      <c r="B4" s="2" t="s">
        <v>3</v>
      </c>
      <c r="C4" s="10">
        <v>152</v>
      </c>
      <c r="D4" s="10">
        <v>132</v>
      </c>
      <c r="E4" s="25">
        <v>0.86842105263157898</v>
      </c>
      <c r="F4" s="10">
        <v>98</v>
      </c>
      <c r="G4" s="30">
        <v>0.64473684210526316</v>
      </c>
      <c r="H4" s="31">
        <v>2.5</v>
      </c>
    </row>
    <row r="5" spans="1:8" x14ac:dyDescent="0.25">
      <c r="A5" s="48"/>
      <c r="B5" s="2" t="s">
        <v>4</v>
      </c>
      <c r="C5" s="10">
        <v>170</v>
      </c>
      <c r="D5" s="10">
        <v>142</v>
      </c>
      <c r="E5" s="25">
        <v>0.83529411764705885</v>
      </c>
      <c r="F5" s="10">
        <v>115</v>
      </c>
      <c r="G5" s="30">
        <v>0.67647058823529416</v>
      </c>
      <c r="H5" s="31">
        <v>2.6661971830985913</v>
      </c>
    </row>
    <row r="6" spans="1:8" x14ac:dyDescent="0.25">
      <c r="A6" s="48"/>
      <c r="B6" s="2" t="s">
        <v>5</v>
      </c>
      <c r="C6" s="10">
        <v>252</v>
      </c>
      <c r="D6" s="10">
        <v>210</v>
      </c>
      <c r="E6" s="25">
        <v>0.83333333333333337</v>
      </c>
      <c r="F6" s="10">
        <v>154</v>
      </c>
      <c r="G6" s="30">
        <v>0.61111111111111116</v>
      </c>
      <c r="H6" s="31">
        <v>2.4195238095238096</v>
      </c>
    </row>
    <row r="7" spans="1:8" x14ac:dyDescent="0.25">
      <c r="A7" s="48" t="s">
        <v>52</v>
      </c>
      <c r="B7" s="2" t="s">
        <v>1</v>
      </c>
      <c r="C7" s="12" t="s">
        <v>14</v>
      </c>
      <c r="D7" s="12" t="s">
        <v>14</v>
      </c>
      <c r="E7" s="32" t="s">
        <v>14</v>
      </c>
      <c r="F7" s="12" t="s">
        <v>14</v>
      </c>
      <c r="G7" s="12" t="s">
        <v>14</v>
      </c>
      <c r="H7" s="32" t="s">
        <v>14</v>
      </c>
    </row>
    <row r="8" spans="1:8" x14ac:dyDescent="0.25">
      <c r="A8" s="48"/>
      <c r="B8" s="2" t="s">
        <v>2</v>
      </c>
      <c r="C8" s="12" t="s">
        <v>14</v>
      </c>
      <c r="D8" s="12" t="s">
        <v>14</v>
      </c>
      <c r="E8" s="32" t="s">
        <v>14</v>
      </c>
      <c r="F8" s="12" t="s">
        <v>14</v>
      </c>
      <c r="G8" s="12" t="s">
        <v>14</v>
      </c>
      <c r="H8" s="32" t="s">
        <v>14</v>
      </c>
    </row>
    <row r="9" spans="1:8" x14ac:dyDescent="0.25">
      <c r="A9" s="48"/>
      <c r="B9" s="2" t="s">
        <v>3</v>
      </c>
      <c r="C9" s="12" t="s">
        <v>14</v>
      </c>
      <c r="D9" s="12" t="s">
        <v>14</v>
      </c>
      <c r="E9" s="32" t="s">
        <v>14</v>
      </c>
      <c r="F9" s="12" t="s">
        <v>14</v>
      </c>
      <c r="G9" s="12" t="s">
        <v>14</v>
      </c>
      <c r="H9" s="32" t="s">
        <v>14</v>
      </c>
    </row>
    <row r="10" spans="1:8" x14ac:dyDescent="0.25">
      <c r="A10" s="48"/>
      <c r="B10" s="2" t="s">
        <v>4</v>
      </c>
      <c r="C10" s="12" t="s">
        <v>14</v>
      </c>
      <c r="D10" s="12" t="s">
        <v>14</v>
      </c>
      <c r="E10" s="32" t="s">
        <v>14</v>
      </c>
      <c r="F10" s="12" t="s">
        <v>14</v>
      </c>
      <c r="G10" s="12" t="s">
        <v>14</v>
      </c>
      <c r="H10" s="32" t="s">
        <v>14</v>
      </c>
    </row>
    <row r="11" spans="1:8" x14ac:dyDescent="0.25">
      <c r="A11" s="48"/>
      <c r="B11" s="2" t="s">
        <v>5</v>
      </c>
      <c r="C11" s="12" t="s">
        <v>14</v>
      </c>
      <c r="D11" s="12" t="s">
        <v>14</v>
      </c>
      <c r="E11" s="32" t="s">
        <v>14</v>
      </c>
      <c r="F11" s="12" t="s">
        <v>14</v>
      </c>
      <c r="G11" s="12" t="s">
        <v>14</v>
      </c>
      <c r="H11" s="32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H9" sqref="H9"/>
    </sheetView>
  </sheetViews>
  <sheetFormatPr defaultRowHeight="15" x14ac:dyDescent="0.25"/>
  <cols>
    <col min="1" max="1" width="14" style="8" customWidth="1"/>
    <col min="2" max="8" width="14" style="16" customWidth="1"/>
  </cols>
  <sheetData>
    <row r="1" spans="1:8" ht="30" x14ac:dyDescent="0.25">
      <c r="A1" s="3" t="s">
        <v>0</v>
      </c>
      <c r="B1" s="1" t="s">
        <v>37</v>
      </c>
      <c r="C1" s="20" t="s">
        <v>75</v>
      </c>
      <c r="D1" s="20" t="s">
        <v>76</v>
      </c>
      <c r="E1" s="21" t="s">
        <v>77</v>
      </c>
      <c r="F1" s="20" t="s">
        <v>78</v>
      </c>
      <c r="G1" s="21" t="s">
        <v>38</v>
      </c>
      <c r="H1" s="22" t="s">
        <v>79</v>
      </c>
    </row>
    <row r="2" spans="1:8" x14ac:dyDescent="0.25">
      <c r="A2" s="48" t="s">
        <v>7</v>
      </c>
      <c r="B2" s="2" t="s">
        <v>1</v>
      </c>
      <c r="C2" s="10">
        <v>7</v>
      </c>
      <c r="D2" s="10">
        <v>7</v>
      </c>
      <c r="E2" s="25">
        <v>1</v>
      </c>
      <c r="F2" s="10">
        <v>7</v>
      </c>
      <c r="G2" s="25">
        <v>1</v>
      </c>
      <c r="H2" s="26">
        <v>3.5714285714285716</v>
      </c>
    </row>
    <row r="3" spans="1:8" x14ac:dyDescent="0.25">
      <c r="A3" s="48"/>
      <c r="B3" s="2" t="s">
        <v>2</v>
      </c>
      <c r="C3" s="10">
        <v>22</v>
      </c>
      <c r="D3" s="10">
        <v>21</v>
      </c>
      <c r="E3" s="25">
        <v>0.95454545454545459</v>
      </c>
      <c r="F3" s="10">
        <v>14</v>
      </c>
      <c r="G3" s="25">
        <v>0.63636363636363635</v>
      </c>
      <c r="H3" s="26">
        <v>2.3333333333333335</v>
      </c>
    </row>
    <row r="4" spans="1:8" x14ac:dyDescent="0.25">
      <c r="A4" s="48"/>
      <c r="B4" s="2" t="s">
        <v>3</v>
      </c>
      <c r="C4" s="10">
        <v>25</v>
      </c>
      <c r="D4" s="10">
        <v>23</v>
      </c>
      <c r="E4" s="25">
        <v>0.92</v>
      </c>
      <c r="F4" s="10">
        <v>17</v>
      </c>
      <c r="G4" s="25">
        <v>0.68</v>
      </c>
      <c r="H4" s="26">
        <v>2.4347826086956523</v>
      </c>
    </row>
    <row r="5" spans="1:8" x14ac:dyDescent="0.25">
      <c r="A5" s="48"/>
      <c r="B5" s="2" t="s">
        <v>4</v>
      </c>
      <c r="C5" s="10">
        <v>23</v>
      </c>
      <c r="D5" s="10">
        <v>16</v>
      </c>
      <c r="E5" s="25">
        <v>0.69565217391304346</v>
      </c>
      <c r="F5" s="10">
        <v>16</v>
      </c>
      <c r="G5" s="25">
        <v>0.69565217391304346</v>
      </c>
      <c r="H5" s="26">
        <v>3.5</v>
      </c>
    </row>
    <row r="6" spans="1:8" x14ac:dyDescent="0.25">
      <c r="A6" s="48"/>
      <c r="B6" s="2" t="s">
        <v>5</v>
      </c>
      <c r="C6" s="10">
        <v>38</v>
      </c>
      <c r="D6" s="10">
        <v>31</v>
      </c>
      <c r="E6" s="25">
        <v>0.81578947368421051</v>
      </c>
      <c r="F6" s="10">
        <v>23</v>
      </c>
      <c r="G6" s="25">
        <v>0.60526315789473684</v>
      </c>
      <c r="H6" s="26">
        <v>2.5064516129032257</v>
      </c>
    </row>
    <row r="7" spans="1:8" x14ac:dyDescent="0.25">
      <c r="A7" s="48" t="s">
        <v>8</v>
      </c>
      <c r="B7" s="2" t="s">
        <v>1</v>
      </c>
      <c r="C7" s="10">
        <v>81</v>
      </c>
      <c r="D7" s="10">
        <v>75</v>
      </c>
      <c r="E7" s="25">
        <v>0.92592592592592593</v>
      </c>
      <c r="F7" s="10">
        <v>68</v>
      </c>
      <c r="G7" s="25">
        <v>0.83950617283950613</v>
      </c>
      <c r="H7" s="26">
        <v>2.9459459459459461</v>
      </c>
    </row>
    <row r="8" spans="1:8" x14ac:dyDescent="0.25">
      <c r="A8" s="48"/>
      <c r="B8" s="2" t="s">
        <v>2</v>
      </c>
      <c r="C8" s="10">
        <v>84</v>
      </c>
      <c r="D8" s="10">
        <v>73</v>
      </c>
      <c r="E8" s="25">
        <v>0.86904761904761907</v>
      </c>
      <c r="F8" s="10">
        <v>55</v>
      </c>
      <c r="G8" s="25">
        <v>0.65476190476190477</v>
      </c>
      <c r="H8" s="26">
        <v>2.5616438356164384</v>
      </c>
    </row>
    <row r="9" spans="1:8" x14ac:dyDescent="0.25">
      <c r="A9" s="48"/>
      <c r="B9" s="2" t="s">
        <v>3</v>
      </c>
      <c r="C9" s="10">
        <v>127</v>
      </c>
      <c r="D9" s="10">
        <v>109</v>
      </c>
      <c r="E9" s="25">
        <v>0.8582677165354331</v>
      </c>
      <c r="F9" s="10">
        <v>81</v>
      </c>
      <c r="G9" s="25">
        <v>0.63779527559055116</v>
      </c>
      <c r="H9" s="26">
        <v>2.5137614678899083</v>
      </c>
    </row>
    <row r="10" spans="1:8" x14ac:dyDescent="0.25">
      <c r="A10" s="48"/>
      <c r="B10" s="2" t="s">
        <v>4</v>
      </c>
      <c r="C10" s="10">
        <v>147</v>
      </c>
      <c r="D10" s="10">
        <v>126</v>
      </c>
      <c r="E10" s="25">
        <v>0.8571428571428571</v>
      </c>
      <c r="F10" s="10">
        <v>99</v>
      </c>
      <c r="G10" s="25">
        <v>0.67346938775510201</v>
      </c>
      <c r="H10" s="26">
        <v>2.5603174603174601</v>
      </c>
    </row>
    <row r="11" spans="1:8" x14ac:dyDescent="0.25">
      <c r="A11" s="48"/>
      <c r="B11" s="2" t="s">
        <v>5</v>
      </c>
      <c r="C11" s="10">
        <v>214</v>
      </c>
      <c r="D11" s="10">
        <v>179</v>
      </c>
      <c r="E11" s="25">
        <v>0.83644859813084116</v>
      </c>
      <c r="F11" s="10">
        <v>131</v>
      </c>
      <c r="G11" s="25">
        <v>0.61214953271028039</v>
      </c>
      <c r="H11" s="26">
        <v>2.4044692737430164</v>
      </c>
    </row>
    <row r="12" spans="1:8" ht="30" x14ac:dyDescent="0.25">
      <c r="A12" s="3" t="s">
        <v>53</v>
      </c>
      <c r="B12" s="1" t="s">
        <v>37</v>
      </c>
      <c r="C12" s="20" t="s">
        <v>75</v>
      </c>
      <c r="D12" s="20" t="s">
        <v>76</v>
      </c>
      <c r="E12" s="21" t="s">
        <v>77</v>
      </c>
      <c r="F12" s="20" t="s">
        <v>78</v>
      </c>
      <c r="G12" s="21" t="s">
        <v>38</v>
      </c>
      <c r="H12" s="22" t="s">
        <v>79</v>
      </c>
    </row>
    <row r="13" spans="1:8" x14ac:dyDescent="0.25">
      <c r="A13" s="54" t="s">
        <v>54</v>
      </c>
      <c r="B13" s="2" t="s">
        <v>1</v>
      </c>
      <c r="C13" s="10">
        <v>4</v>
      </c>
      <c r="D13" s="10">
        <v>4</v>
      </c>
      <c r="E13" s="25">
        <v>1</v>
      </c>
      <c r="F13" s="10">
        <v>3</v>
      </c>
      <c r="G13" s="25">
        <v>0.75</v>
      </c>
      <c r="H13" s="26">
        <v>1.75</v>
      </c>
    </row>
    <row r="14" spans="1:8" x14ac:dyDescent="0.25">
      <c r="A14" s="55"/>
      <c r="B14" s="2" t="s">
        <v>2</v>
      </c>
      <c r="C14" s="10">
        <v>4</v>
      </c>
      <c r="D14" s="10">
        <v>4</v>
      </c>
      <c r="E14" s="25">
        <v>1</v>
      </c>
      <c r="F14" s="10">
        <v>3</v>
      </c>
      <c r="G14" s="25">
        <v>0.75</v>
      </c>
      <c r="H14" s="26">
        <v>2</v>
      </c>
    </row>
    <row r="15" spans="1:8" x14ac:dyDescent="0.25">
      <c r="A15" s="55"/>
      <c r="B15" s="2" t="s">
        <v>3</v>
      </c>
      <c r="C15" s="10">
        <v>5</v>
      </c>
      <c r="D15" s="10">
        <v>5</v>
      </c>
      <c r="E15" s="25">
        <v>1</v>
      </c>
      <c r="F15" s="10">
        <v>2</v>
      </c>
      <c r="G15" s="25">
        <v>0.4</v>
      </c>
      <c r="H15" s="26">
        <v>1.6</v>
      </c>
    </row>
    <row r="16" spans="1:8" x14ac:dyDescent="0.25">
      <c r="A16" s="55"/>
      <c r="B16" s="2" t="s">
        <v>4</v>
      </c>
      <c r="C16" s="10">
        <v>2</v>
      </c>
      <c r="D16" s="10">
        <v>2</v>
      </c>
      <c r="E16" s="25">
        <v>1</v>
      </c>
      <c r="F16" s="10">
        <v>2</v>
      </c>
      <c r="G16" s="25">
        <v>1</v>
      </c>
      <c r="H16" s="26">
        <v>4</v>
      </c>
    </row>
    <row r="17" spans="1:8" x14ac:dyDescent="0.25">
      <c r="A17" s="56"/>
      <c r="B17" s="2" t="s">
        <v>5</v>
      </c>
      <c r="C17" s="10">
        <v>7</v>
      </c>
      <c r="D17" s="10">
        <v>7</v>
      </c>
      <c r="E17" s="25">
        <v>1</v>
      </c>
      <c r="F17" s="10">
        <v>2</v>
      </c>
      <c r="G17" s="25">
        <v>0.2857142857142857</v>
      </c>
      <c r="H17" s="26">
        <v>1.2857142857142858</v>
      </c>
    </row>
    <row r="18" spans="1:8" x14ac:dyDescent="0.25">
      <c r="A18" s="53" t="s">
        <v>55</v>
      </c>
      <c r="B18" s="2" t="s">
        <v>1</v>
      </c>
      <c r="C18" s="33" t="s">
        <v>14</v>
      </c>
      <c r="D18" s="33" t="s">
        <v>14</v>
      </c>
      <c r="E18" s="25" t="s">
        <v>14</v>
      </c>
      <c r="F18" s="33" t="s">
        <v>14</v>
      </c>
      <c r="G18" s="25" t="s">
        <v>14</v>
      </c>
      <c r="H18" s="34" t="s">
        <v>14</v>
      </c>
    </row>
    <row r="19" spans="1:8" x14ac:dyDescent="0.25">
      <c r="A19" s="53"/>
      <c r="B19" s="2" t="s">
        <v>2</v>
      </c>
      <c r="C19" s="10" t="s">
        <v>14</v>
      </c>
      <c r="D19" s="10" t="s">
        <v>14</v>
      </c>
      <c r="E19" s="25" t="s">
        <v>14</v>
      </c>
      <c r="F19" s="10" t="s">
        <v>14</v>
      </c>
      <c r="G19" s="25" t="s">
        <v>14</v>
      </c>
      <c r="H19" s="26" t="s">
        <v>14</v>
      </c>
    </row>
    <row r="20" spans="1:8" x14ac:dyDescent="0.25">
      <c r="A20" s="53"/>
      <c r="B20" s="2" t="s">
        <v>3</v>
      </c>
      <c r="C20" s="33" t="s">
        <v>14</v>
      </c>
      <c r="D20" s="33" t="s">
        <v>14</v>
      </c>
      <c r="E20" s="25" t="s">
        <v>14</v>
      </c>
      <c r="F20" s="33" t="s">
        <v>14</v>
      </c>
      <c r="G20" s="25" t="s">
        <v>14</v>
      </c>
      <c r="H20" s="34" t="s">
        <v>14</v>
      </c>
    </row>
    <row r="21" spans="1:8" x14ac:dyDescent="0.25">
      <c r="A21" s="53"/>
      <c r="B21" s="2" t="s">
        <v>4</v>
      </c>
      <c r="C21" s="10" t="s">
        <v>14</v>
      </c>
      <c r="D21" s="10" t="s">
        <v>14</v>
      </c>
      <c r="E21" s="25" t="s">
        <v>14</v>
      </c>
      <c r="F21" s="10" t="s">
        <v>14</v>
      </c>
      <c r="G21" s="25" t="s">
        <v>14</v>
      </c>
      <c r="H21" s="26" t="s">
        <v>14</v>
      </c>
    </row>
    <row r="22" spans="1:8" x14ac:dyDescent="0.25">
      <c r="A22" s="53"/>
      <c r="B22" s="2" t="s">
        <v>5</v>
      </c>
      <c r="C22" s="10" t="s">
        <v>14</v>
      </c>
      <c r="D22" s="10" t="s">
        <v>14</v>
      </c>
      <c r="E22" s="25" t="s">
        <v>14</v>
      </c>
      <c r="F22" s="10" t="s">
        <v>14</v>
      </c>
      <c r="G22" s="25" t="s">
        <v>14</v>
      </c>
      <c r="H22" s="26" t="s">
        <v>14</v>
      </c>
    </row>
    <row r="23" spans="1:8" x14ac:dyDescent="0.25">
      <c r="A23" s="48" t="s">
        <v>15</v>
      </c>
      <c r="B23" s="2" t="s">
        <v>1</v>
      </c>
      <c r="C23" s="10">
        <v>3</v>
      </c>
      <c r="D23" s="10">
        <v>3</v>
      </c>
      <c r="E23" s="25">
        <v>1</v>
      </c>
      <c r="F23" s="10">
        <v>3</v>
      </c>
      <c r="G23" s="25">
        <v>1</v>
      </c>
      <c r="H23" s="26">
        <v>3</v>
      </c>
    </row>
    <row r="24" spans="1:8" x14ac:dyDescent="0.25">
      <c r="A24" s="48"/>
      <c r="B24" s="2" t="s">
        <v>2</v>
      </c>
      <c r="C24" s="10">
        <v>3</v>
      </c>
      <c r="D24" s="10">
        <v>2</v>
      </c>
      <c r="E24" s="25">
        <v>0.66666666666666663</v>
      </c>
      <c r="F24" s="10">
        <v>2</v>
      </c>
      <c r="G24" s="25">
        <v>0.66666666666666663</v>
      </c>
      <c r="H24" s="26">
        <v>3.5</v>
      </c>
    </row>
    <row r="25" spans="1:8" x14ac:dyDescent="0.25">
      <c r="A25" s="48"/>
      <c r="B25" s="2" t="s">
        <v>3</v>
      </c>
      <c r="C25" s="33">
        <v>6</v>
      </c>
      <c r="D25" s="33">
        <v>6</v>
      </c>
      <c r="E25" s="25">
        <v>1</v>
      </c>
      <c r="F25" s="33">
        <v>6</v>
      </c>
      <c r="G25" s="25">
        <v>1</v>
      </c>
      <c r="H25" s="34">
        <v>3.1666666666666665</v>
      </c>
    </row>
    <row r="26" spans="1:8" x14ac:dyDescent="0.25">
      <c r="A26" s="48"/>
      <c r="B26" s="2" t="s">
        <v>4</v>
      </c>
      <c r="C26" s="10">
        <v>6</v>
      </c>
      <c r="D26" s="10">
        <v>5</v>
      </c>
      <c r="E26" s="25">
        <v>0.83333333333333337</v>
      </c>
      <c r="F26" s="10">
        <v>5</v>
      </c>
      <c r="G26" s="25">
        <v>0.83333333333333337</v>
      </c>
      <c r="H26" s="26">
        <v>3.2</v>
      </c>
    </row>
    <row r="27" spans="1:8" x14ac:dyDescent="0.25">
      <c r="A27" s="48"/>
      <c r="B27" s="2" t="s">
        <v>5</v>
      </c>
      <c r="C27" s="10">
        <v>11</v>
      </c>
      <c r="D27" s="10">
        <v>11</v>
      </c>
      <c r="E27" s="25">
        <v>1</v>
      </c>
      <c r="F27" s="10">
        <v>10</v>
      </c>
      <c r="G27" s="25">
        <v>0.90909090909090906</v>
      </c>
      <c r="H27" s="26">
        <v>2.5818181818181816</v>
      </c>
    </row>
    <row r="28" spans="1:8" x14ac:dyDescent="0.25">
      <c r="A28" s="48" t="s">
        <v>16</v>
      </c>
      <c r="B28" s="2" t="s">
        <v>1</v>
      </c>
      <c r="C28" s="10">
        <v>10</v>
      </c>
      <c r="D28" s="10">
        <v>10</v>
      </c>
      <c r="E28" s="25">
        <v>1</v>
      </c>
      <c r="F28" s="10">
        <v>10</v>
      </c>
      <c r="G28" s="25">
        <v>1</v>
      </c>
      <c r="H28" s="26">
        <v>2.9</v>
      </c>
    </row>
    <row r="29" spans="1:8" x14ac:dyDescent="0.25">
      <c r="A29" s="48"/>
      <c r="B29" s="2" t="s">
        <v>2</v>
      </c>
      <c r="C29" s="10">
        <v>5</v>
      </c>
      <c r="D29" s="10">
        <v>5</v>
      </c>
      <c r="E29" s="25">
        <v>1</v>
      </c>
      <c r="F29" s="10">
        <v>5</v>
      </c>
      <c r="G29" s="25">
        <v>1</v>
      </c>
      <c r="H29" s="26">
        <v>3.2</v>
      </c>
    </row>
    <row r="30" spans="1:8" x14ac:dyDescent="0.25">
      <c r="A30" s="48"/>
      <c r="B30" s="2" t="s">
        <v>3</v>
      </c>
      <c r="C30" s="10">
        <v>6</v>
      </c>
      <c r="D30" s="10">
        <v>5</v>
      </c>
      <c r="E30" s="25">
        <v>0.83333333333333337</v>
      </c>
      <c r="F30" s="10">
        <v>3</v>
      </c>
      <c r="G30" s="25">
        <v>0.5</v>
      </c>
      <c r="H30" s="26">
        <v>2.2000000000000002</v>
      </c>
    </row>
    <row r="31" spans="1:8" x14ac:dyDescent="0.25">
      <c r="A31" s="48"/>
      <c r="B31" s="2" t="s">
        <v>4</v>
      </c>
      <c r="C31" s="10">
        <v>8</v>
      </c>
      <c r="D31" s="10">
        <v>7</v>
      </c>
      <c r="E31" s="25">
        <v>0.875</v>
      </c>
      <c r="F31" s="10">
        <v>4</v>
      </c>
      <c r="G31" s="25">
        <v>0.5</v>
      </c>
      <c r="H31" s="26">
        <v>2</v>
      </c>
    </row>
    <row r="32" spans="1:8" x14ac:dyDescent="0.25">
      <c r="A32" s="48"/>
      <c r="B32" s="2" t="s">
        <v>5</v>
      </c>
      <c r="C32" s="10">
        <v>11</v>
      </c>
      <c r="D32" s="10">
        <v>8</v>
      </c>
      <c r="E32" s="25">
        <v>0.72727272727272729</v>
      </c>
      <c r="F32" s="10">
        <v>5</v>
      </c>
      <c r="G32" s="25">
        <v>0.45454545454545453</v>
      </c>
      <c r="H32" s="26">
        <v>2.125</v>
      </c>
    </row>
    <row r="33" spans="1:8" x14ac:dyDescent="0.25">
      <c r="A33" s="48" t="s">
        <v>17</v>
      </c>
      <c r="B33" s="2" t="s">
        <v>1</v>
      </c>
      <c r="C33" s="10">
        <v>25</v>
      </c>
      <c r="D33" s="10">
        <v>21</v>
      </c>
      <c r="E33" s="25">
        <v>0.84</v>
      </c>
      <c r="F33" s="10">
        <v>17</v>
      </c>
      <c r="G33" s="25">
        <v>0.68</v>
      </c>
      <c r="H33" s="26">
        <v>2.4761904761904763</v>
      </c>
    </row>
    <row r="34" spans="1:8" x14ac:dyDescent="0.25">
      <c r="A34" s="48"/>
      <c r="B34" s="2" t="s">
        <v>2</v>
      </c>
      <c r="C34" s="10">
        <v>41</v>
      </c>
      <c r="D34" s="10">
        <v>36</v>
      </c>
      <c r="E34" s="25">
        <v>0.87804878048780488</v>
      </c>
      <c r="F34" s="10">
        <v>24</v>
      </c>
      <c r="G34" s="25">
        <v>0.58536585365853655</v>
      </c>
      <c r="H34" s="26">
        <v>2.1388888888888888</v>
      </c>
    </row>
    <row r="35" spans="1:8" x14ac:dyDescent="0.25">
      <c r="A35" s="48"/>
      <c r="B35" s="2" t="s">
        <v>3</v>
      </c>
      <c r="C35" s="10">
        <v>48</v>
      </c>
      <c r="D35" s="10">
        <v>38</v>
      </c>
      <c r="E35" s="25">
        <v>0.79166666666666663</v>
      </c>
      <c r="F35" s="10">
        <v>22</v>
      </c>
      <c r="G35" s="25">
        <v>0.45833333333333331</v>
      </c>
      <c r="H35" s="26">
        <v>1.868421052631579</v>
      </c>
    </row>
    <row r="36" spans="1:8" x14ac:dyDescent="0.25">
      <c r="A36" s="48"/>
      <c r="B36" s="2" t="s">
        <v>4</v>
      </c>
      <c r="C36" s="10">
        <v>56</v>
      </c>
      <c r="D36" s="10">
        <v>44</v>
      </c>
      <c r="E36" s="25">
        <v>0.7857142857142857</v>
      </c>
      <c r="F36" s="10">
        <v>32</v>
      </c>
      <c r="G36" s="25">
        <v>0.5714285714285714</v>
      </c>
      <c r="H36" s="26">
        <v>2.3090909090909086</v>
      </c>
    </row>
    <row r="37" spans="1:8" x14ac:dyDescent="0.25">
      <c r="A37" s="48"/>
      <c r="B37" s="2" t="s">
        <v>5</v>
      </c>
      <c r="C37" s="10">
        <v>80</v>
      </c>
      <c r="D37" s="10">
        <v>58</v>
      </c>
      <c r="E37" s="25">
        <v>0.72499999999999998</v>
      </c>
      <c r="F37" s="10">
        <v>41</v>
      </c>
      <c r="G37" s="25">
        <v>0.51249999999999996</v>
      </c>
      <c r="H37" s="26">
        <v>2.3396551724137931</v>
      </c>
    </row>
    <row r="38" spans="1:8" x14ac:dyDescent="0.25">
      <c r="A38" s="48" t="s">
        <v>18</v>
      </c>
      <c r="B38" s="2" t="s">
        <v>1</v>
      </c>
      <c r="C38" s="10" t="s">
        <v>14</v>
      </c>
      <c r="D38" s="10" t="s">
        <v>14</v>
      </c>
      <c r="E38" s="25" t="s">
        <v>14</v>
      </c>
      <c r="F38" s="10" t="s">
        <v>14</v>
      </c>
      <c r="G38" s="25" t="s">
        <v>14</v>
      </c>
      <c r="H38" s="26" t="s">
        <v>14</v>
      </c>
    </row>
    <row r="39" spans="1:8" x14ac:dyDescent="0.25">
      <c r="A39" s="48"/>
      <c r="B39" s="2" t="s">
        <v>2</v>
      </c>
      <c r="C39" s="10">
        <v>1</v>
      </c>
      <c r="D39" s="10">
        <v>1</v>
      </c>
      <c r="E39" s="25">
        <v>1</v>
      </c>
      <c r="F39" s="10">
        <v>0</v>
      </c>
      <c r="G39" s="25">
        <v>0</v>
      </c>
      <c r="H39" s="26">
        <v>0</v>
      </c>
    </row>
    <row r="40" spans="1:8" x14ac:dyDescent="0.25">
      <c r="A40" s="48"/>
      <c r="B40" s="2" t="s">
        <v>3</v>
      </c>
      <c r="C40" s="10">
        <v>1</v>
      </c>
      <c r="D40" s="10">
        <v>1</v>
      </c>
      <c r="E40" s="25">
        <v>1</v>
      </c>
      <c r="F40" s="10">
        <v>0</v>
      </c>
      <c r="G40" s="25">
        <v>0</v>
      </c>
      <c r="H40" s="26">
        <v>1</v>
      </c>
    </row>
    <row r="41" spans="1:8" x14ac:dyDescent="0.25">
      <c r="A41" s="48"/>
      <c r="B41" s="2" t="s">
        <v>4</v>
      </c>
      <c r="C41" s="10">
        <v>2</v>
      </c>
      <c r="D41" s="10">
        <v>2</v>
      </c>
      <c r="E41" s="25">
        <v>1</v>
      </c>
      <c r="F41" s="10">
        <v>2</v>
      </c>
      <c r="G41" s="25">
        <v>1</v>
      </c>
      <c r="H41" s="26">
        <v>3.15</v>
      </c>
    </row>
    <row r="42" spans="1:8" x14ac:dyDescent="0.25">
      <c r="A42" s="48"/>
      <c r="B42" s="2" t="s">
        <v>5</v>
      </c>
      <c r="C42" s="10">
        <v>3</v>
      </c>
      <c r="D42" s="10">
        <v>2</v>
      </c>
      <c r="E42" s="25">
        <v>0.66666666666666663</v>
      </c>
      <c r="F42" s="10">
        <v>1</v>
      </c>
      <c r="G42" s="25">
        <v>0.33333333333333331</v>
      </c>
      <c r="H42" s="26">
        <v>1.5</v>
      </c>
    </row>
    <row r="43" spans="1:8" x14ac:dyDescent="0.25">
      <c r="A43" s="53" t="s">
        <v>56</v>
      </c>
      <c r="B43" s="2" t="s">
        <v>1</v>
      </c>
      <c r="C43" s="10">
        <v>43</v>
      </c>
      <c r="D43" s="10">
        <v>42</v>
      </c>
      <c r="E43" s="25">
        <v>0.97674418604651159</v>
      </c>
      <c r="F43" s="10">
        <v>40</v>
      </c>
      <c r="G43" s="25">
        <v>0.93023255813953487</v>
      </c>
      <c r="H43" s="26">
        <v>3.4146341463414633</v>
      </c>
    </row>
    <row r="44" spans="1:8" x14ac:dyDescent="0.25">
      <c r="A44" s="53"/>
      <c r="B44" s="2" t="s">
        <v>2</v>
      </c>
      <c r="C44" s="10">
        <v>49</v>
      </c>
      <c r="D44" s="10">
        <v>44</v>
      </c>
      <c r="E44" s="25">
        <v>0.89795918367346939</v>
      </c>
      <c r="F44" s="10">
        <v>32</v>
      </c>
      <c r="G44" s="25">
        <v>0.65306122448979587</v>
      </c>
      <c r="H44" s="26">
        <v>2.7045454545454546</v>
      </c>
    </row>
    <row r="45" spans="1:8" x14ac:dyDescent="0.25">
      <c r="A45" s="53"/>
      <c r="B45" s="2" t="s">
        <v>3</v>
      </c>
      <c r="C45" s="10">
        <v>73</v>
      </c>
      <c r="D45" s="10">
        <v>67</v>
      </c>
      <c r="E45" s="25">
        <v>0.9178082191780822</v>
      </c>
      <c r="F45" s="10">
        <v>57</v>
      </c>
      <c r="G45" s="25">
        <v>0.78082191780821919</v>
      </c>
      <c r="H45" s="26">
        <v>2.9253731343283582</v>
      </c>
    </row>
    <row r="46" spans="1:8" x14ac:dyDescent="0.25">
      <c r="A46" s="53"/>
      <c r="B46" s="2" t="s">
        <v>4</v>
      </c>
      <c r="C46" s="10">
        <v>80</v>
      </c>
      <c r="D46" s="10">
        <v>71</v>
      </c>
      <c r="E46" s="25">
        <v>0.88749999999999996</v>
      </c>
      <c r="F46" s="10">
        <v>65</v>
      </c>
      <c r="G46" s="25">
        <v>0.8125</v>
      </c>
      <c r="H46" s="26">
        <v>2.9816901408450702</v>
      </c>
    </row>
    <row r="47" spans="1:8" x14ac:dyDescent="0.25">
      <c r="A47" s="53"/>
      <c r="B47" s="2" t="s">
        <v>5</v>
      </c>
      <c r="C47" s="10">
        <v>115</v>
      </c>
      <c r="D47" s="10">
        <v>103</v>
      </c>
      <c r="E47" s="25">
        <v>0.89565217391304353</v>
      </c>
      <c r="F47" s="10">
        <v>79</v>
      </c>
      <c r="G47" s="25">
        <v>0.68695652173913047</v>
      </c>
      <c r="H47" s="26">
        <v>2.5533980582524274</v>
      </c>
    </row>
    <row r="48" spans="1:8" x14ac:dyDescent="0.25">
      <c r="A48" s="53" t="s">
        <v>57</v>
      </c>
      <c r="B48" s="2" t="s">
        <v>1</v>
      </c>
      <c r="C48" s="10">
        <v>2</v>
      </c>
      <c r="D48" s="10">
        <v>1</v>
      </c>
      <c r="E48" s="25">
        <v>0.5</v>
      </c>
      <c r="F48" s="10">
        <v>1</v>
      </c>
      <c r="G48" s="25">
        <v>0.5</v>
      </c>
      <c r="H48" s="26">
        <v>2</v>
      </c>
    </row>
    <row r="49" spans="1:8" x14ac:dyDescent="0.25">
      <c r="A49" s="53"/>
      <c r="B49" s="2" t="s">
        <v>2</v>
      </c>
      <c r="C49" s="10">
        <v>4</v>
      </c>
      <c r="D49" s="10">
        <v>3</v>
      </c>
      <c r="E49" s="25">
        <v>0.75</v>
      </c>
      <c r="F49" s="10">
        <v>3</v>
      </c>
      <c r="G49" s="25">
        <v>0.75</v>
      </c>
      <c r="H49" s="26">
        <v>3.3333333333333335</v>
      </c>
    </row>
    <row r="50" spans="1:8" x14ac:dyDescent="0.25">
      <c r="A50" s="53"/>
      <c r="B50" s="2" t="s">
        <v>3</v>
      </c>
      <c r="C50" s="10">
        <v>10</v>
      </c>
      <c r="D50" s="10">
        <v>7</v>
      </c>
      <c r="E50" s="25">
        <v>0.7</v>
      </c>
      <c r="F50" s="10">
        <v>5</v>
      </c>
      <c r="G50" s="25">
        <v>0.5</v>
      </c>
      <c r="H50" s="26">
        <v>2.1428571428571428</v>
      </c>
    </row>
    <row r="51" spans="1:8" x14ac:dyDescent="0.25">
      <c r="A51" s="53"/>
      <c r="B51" s="2" t="s">
        <v>4</v>
      </c>
      <c r="C51" s="10">
        <v>12</v>
      </c>
      <c r="D51" s="10">
        <v>8</v>
      </c>
      <c r="E51" s="25">
        <v>0.66666666666666663</v>
      </c>
      <c r="F51" s="10">
        <v>3</v>
      </c>
      <c r="G51" s="25">
        <v>0.25</v>
      </c>
      <c r="H51" s="26">
        <v>1.625</v>
      </c>
    </row>
    <row r="52" spans="1:8" x14ac:dyDescent="0.25">
      <c r="A52" s="53"/>
      <c r="B52" s="2" t="s">
        <v>5</v>
      </c>
      <c r="C52" s="10">
        <v>25</v>
      </c>
      <c r="D52" s="10">
        <v>21</v>
      </c>
      <c r="E52" s="25">
        <v>0.84</v>
      </c>
      <c r="F52" s="10">
        <v>16</v>
      </c>
      <c r="G52" s="25">
        <v>0.64</v>
      </c>
      <c r="H52" s="26">
        <v>2.4761904761904763</v>
      </c>
    </row>
    <row r="53" spans="1:8" x14ac:dyDescent="0.25">
      <c r="A53" s="53" t="s">
        <v>58</v>
      </c>
      <c r="B53" s="2" t="s">
        <v>1</v>
      </c>
      <c r="C53" s="10">
        <v>4</v>
      </c>
      <c r="D53" s="10">
        <v>4</v>
      </c>
      <c r="E53" s="25">
        <v>1</v>
      </c>
      <c r="F53" s="10">
        <v>3</v>
      </c>
      <c r="G53" s="25">
        <v>0.75</v>
      </c>
      <c r="H53" s="26">
        <v>2.75</v>
      </c>
    </row>
    <row r="54" spans="1:8" x14ac:dyDescent="0.25">
      <c r="A54" s="53"/>
      <c r="B54" s="2" t="s">
        <v>2</v>
      </c>
      <c r="C54" s="10">
        <v>1</v>
      </c>
      <c r="D54" s="10">
        <v>1</v>
      </c>
      <c r="E54" s="25">
        <v>1</v>
      </c>
      <c r="F54" s="10">
        <v>1</v>
      </c>
      <c r="G54" s="25">
        <v>1</v>
      </c>
      <c r="H54" s="26">
        <v>2</v>
      </c>
    </row>
    <row r="55" spans="1:8" x14ac:dyDescent="0.25">
      <c r="A55" s="53"/>
      <c r="B55" s="2" t="s">
        <v>3</v>
      </c>
      <c r="C55" s="10">
        <v>3</v>
      </c>
      <c r="D55" s="10">
        <v>3</v>
      </c>
      <c r="E55" s="25">
        <v>1</v>
      </c>
      <c r="F55" s="10">
        <v>3</v>
      </c>
      <c r="G55" s="25">
        <v>1</v>
      </c>
      <c r="H55" s="26">
        <v>3</v>
      </c>
    </row>
    <row r="56" spans="1:8" x14ac:dyDescent="0.25">
      <c r="A56" s="53"/>
      <c r="B56" s="2" t="s">
        <v>4</v>
      </c>
      <c r="C56" s="10">
        <v>4</v>
      </c>
      <c r="D56" s="10">
        <v>3</v>
      </c>
      <c r="E56" s="25">
        <v>0.75</v>
      </c>
      <c r="F56" s="10">
        <v>2</v>
      </c>
      <c r="G56" s="25">
        <v>0.5</v>
      </c>
      <c r="H56" s="26">
        <v>2.6666666666666665</v>
      </c>
    </row>
    <row r="57" spans="1:8" x14ac:dyDescent="0.25">
      <c r="A57" s="53"/>
      <c r="B57" s="2" t="s">
        <v>5</v>
      </c>
      <c r="C57" s="10" t="s">
        <v>14</v>
      </c>
      <c r="D57" s="10" t="s">
        <v>14</v>
      </c>
      <c r="E57" s="25" t="s">
        <v>14</v>
      </c>
      <c r="F57" s="10" t="s">
        <v>14</v>
      </c>
      <c r="G57" s="25" t="s">
        <v>14</v>
      </c>
      <c r="H57" s="26" t="s">
        <v>14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H13" sqref="H13"/>
    </sheetView>
  </sheetViews>
  <sheetFormatPr defaultRowHeight="15" x14ac:dyDescent="0.25"/>
  <cols>
    <col min="1" max="1" width="23.28515625" customWidth="1"/>
  </cols>
  <sheetData>
    <row r="1" spans="1:6" x14ac:dyDescent="0.25">
      <c r="A1" s="57" t="s">
        <v>83</v>
      </c>
      <c r="B1" s="58"/>
      <c r="C1" s="58"/>
      <c r="D1" s="58"/>
      <c r="E1" s="58"/>
      <c r="F1" s="58"/>
    </row>
    <row r="2" spans="1:6" x14ac:dyDescent="0.25">
      <c r="A2" s="59" t="s">
        <v>80</v>
      </c>
      <c r="B2" s="47" t="s">
        <v>81</v>
      </c>
      <c r="C2" s="47"/>
      <c r="D2" s="47"/>
      <c r="E2" s="47"/>
      <c r="F2" s="47"/>
    </row>
    <row r="3" spans="1:6" x14ac:dyDescent="0.25">
      <c r="A3" s="59"/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29" t="s">
        <v>69</v>
      </c>
      <c r="B4" s="2">
        <v>4</v>
      </c>
      <c r="C4" s="2">
        <v>6</v>
      </c>
      <c r="D4" s="2">
        <v>1</v>
      </c>
      <c r="E4" s="2">
        <v>2</v>
      </c>
      <c r="F4" s="2">
        <v>2</v>
      </c>
    </row>
    <row r="5" spans="1:6" x14ac:dyDescent="0.25">
      <c r="A5" s="29" t="s">
        <v>82</v>
      </c>
      <c r="B5" s="35" t="s">
        <v>14</v>
      </c>
      <c r="C5" s="35" t="s">
        <v>14</v>
      </c>
      <c r="D5" s="35" t="s">
        <v>14</v>
      </c>
      <c r="E5" s="35" t="s">
        <v>14</v>
      </c>
      <c r="F5" s="35" t="s">
        <v>14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L11" sqref="L11"/>
    </sheetView>
  </sheetViews>
  <sheetFormatPr defaultRowHeight="15" x14ac:dyDescent="0.25"/>
  <cols>
    <col min="1" max="1" width="15.42578125" style="8" customWidth="1"/>
    <col min="2" max="11" width="11.7109375" style="16" customWidth="1"/>
  </cols>
  <sheetData>
    <row r="1" spans="1:11" ht="45" x14ac:dyDescent="0.25">
      <c r="A1" s="36" t="s">
        <v>37</v>
      </c>
      <c r="B1" s="20" t="s">
        <v>59</v>
      </c>
      <c r="C1" s="20" t="s">
        <v>60</v>
      </c>
      <c r="D1" s="20" t="s">
        <v>61</v>
      </c>
      <c r="E1" s="20" t="s">
        <v>62</v>
      </c>
      <c r="F1" s="20" t="s">
        <v>63</v>
      </c>
      <c r="G1" s="20" t="s">
        <v>64</v>
      </c>
      <c r="H1" s="20" t="s">
        <v>65</v>
      </c>
      <c r="I1" s="20" t="s">
        <v>66</v>
      </c>
      <c r="J1" s="20" t="s">
        <v>67</v>
      </c>
      <c r="K1" s="20" t="s">
        <v>68</v>
      </c>
    </row>
    <row r="2" spans="1:11" x14ac:dyDescent="0.25">
      <c r="A2" s="4" t="s">
        <v>1</v>
      </c>
      <c r="B2" s="37">
        <v>3</v>
      </c>
      <c r="C2" s="38">
        <v>286.79969999999997</v>
      </c>
      <c r="D2" s="39">
        <v>477.9994999999999</v>
      </c>
      <c r="E2" s="38">
        <v>9.5599899999999991</v>
      </c>
      <c r="F2" s="38">
        <v>0.60000000000000009</v>
      </c>
      <c r="G2" s="40">
        <v>0</v>
      </c>
      <c r="H2" s="39">
        <v>15.933316666666663</v>
      </c>
      <c r="I2" s="37">
        <v>79</v>
      </c>
      <c r="J2" s="37">
        <v>96</v>
      </c>
      <c r="K2" s="41">
        <v>0.82291666666666663</v>
      </c>
    </row>
    <row r="3" spans="1:11" x14ac:dyDescent="0.25">
      <c r="A3" s="4" t="s">
        <v>2</v>
      </c>
      <c r="B3" s="37">
        <v>4</v>
      </c>
      <c r="C3" s="38">
        <v>307.95966000000004</v>
      </c>
      <c r="D3" s="39">
        <v>384.94957500000004</v>
      </c>
      <c r="E3" s="38">
        <v>10.265322000000001</v>
      </c>
      <c r="F3" s="38">
        <v>0.8</v>
      </c>
      <c r="G3" s="40">
        <v>0</v>
      </c>
      <c r="H3" s="39">
        <v>12.831652500000001</v>
      </c>
      <c r="I3" s="37">
        <v>96</v>
      </c>
      <c r="J3" s="37">
        <v>128</v>
      </c>
      <c r="K3" s="41">
        <v>0.75</v>
      </c>
    </row>
    <row r="4" spans="1:11" x14ac:dyDescent="0.25">
      <c r="A4" s="4" t="s">
        <v>3</v>
      </c>
      <c r="B4" s="37">
        <v>5</v>
      </c>
      <c r="C4" s="38">
        <v>426.65916000000004</v>
      </c>
      <c r="D4" s="39">
        <v>426.65916000000004</v>
      </c>
      <c r="E4" s="38">
        <v>14.221972000000001</v>
      </c>
      <c r="F4" s="38">
        <v>1</v>
      </c>
      <c r="G4" s="40">
        <v>0</v>
      </c>
      <c r="H4" s="39">
        <v>14.221972000000001</v>
      </c>
      <c r="I4" s="37">
        <v>134</v>
      </c>
      <c r="J4" s="37">
        <v>150</v>
      </c>
      <c r="K4" s="41">
        <v>0.89333333333333331</v>
      </c>
    </row>
    <row r="5" spans="1:11" x14ac:dyDescent="0.25">
      <c r="A5" s="4" t="s">
        <v>4</v>
      </c>
      <c r="B5" s="37">
        <v>5</v>
      </c>
      <c r="C5" s="40">
        <v>720.92460000000005</v>
      </c>
      <c r="D5" s="42">
        <v>497.18937931034492</v>
      </c>
      <c r="E5" s="40">
        <v>24.030820000000002</v>
      </c>
      <c r="F5" s="40">
        <v>1.4499999999999997</v>
      </c>
      <c r="G5" s="40">
        <v>0.19999999999999996</v>
      </c>
      <c r="H5" s="42">
        <v>16.572979310344831</v>
      </c>
      <c r="I5" s="37">
        <v>149</v>
      </c>
      <c r="J5" s="37">
        <v>150</v>
      </c>
      <c r="K5" s="41">
        <v>0.99333333333333329</v>
      </c>
    </row>
    <row r="6" spans="1:11" x14ac:dyDescent="0.25">
      <c r="A6" s="4" t="s">
        <v>5</v>
      </c>
      <c r="B6" s="37">
        <v>8</v>
      </c>
      <c r="C6" s="38">
        <v>1092.37554</v>
      </c>
      <c r="D6" s="39">
        <v>464.84065531914888</v>
      </c>
      <c r="E6" s="38">
        <v>36.412517999999999</v>
      </c>
      <c r="F6" s="38">
        <v>2.35</v>
      </c>
      <c r="G6" s="40">
        <v>0.89999999999999991</v>
      </c>
      <c r="H6" s="39">
        <v>15.494688510638296</v>
      </c>
      <c r="I6" s="37">
        <v>225</v>
      </c>
      <c r="J6" s="37">
        <v>230</v>
      </c>
      <c r="K6" s="41">
        <v>0.97826086956521741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2017-09-27T18:23:59Z</cp:lastPrinted>
  <dcterms:created xsi:type="dcterms:W3CDTF">2017-09-06T18:37:57Z</dcterms:created>
  <dcterms:modified xsi:type="dcterms:W3CDTF">2018-01-29T17:58:09Z</dcterms:modified>
</cp:coreProperties>
</file>