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5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1" i="1"/>
  <c r="C12" i="1"/>
  <c r="C13" i="1"/>
  <c r="C14" i="1"/>
  <c r="C15" i="1"/>
  <c r="C16" i="1"/>
  <c r="C17" i="1"/>
  <c r="C9" i="1"/>
  <c r="L10" i="1"/>
  <c r="L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C7" i="1"/>
  <c r="J35" i="1"/>
  <c r="K35" i="1" s="1"/>
  <c r="H35" i="1"/>
  <c r="I35" i="1" s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J7" i="1"/>
  <c r="K7" i="1" s="1"/>
  <c r="H7" i="1"/>
  <c r="I7" i="1" s="1"/>
  <c r="F7" i="1"/>
  <c r="G7" i="1" s="1"/>
  <c r="D7" i="1"/>
  <c r="E7" i="1" s="1"/>
  <c r="B7" i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<sst xmlns="http://schemas.openxmlformats.org/spreadsheetml/2006/main" count="324" uniqueCount="81">
  <si>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</si>
  <si>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</si>
  <si>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</si>
  <si>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</si>
  <si>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</si>
  <si>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</si>
  <si>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</si>
  <si>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</si>
  <si>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</si>
  <si>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</si>
  <si>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</si>
  <si>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</si>
  <si>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</si>
  <si>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</si>
  <si>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</si>
  <si>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</si>
  <si>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</si>
  <si>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</si>
  <si>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</si>
  <si>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</si>
  <si>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</si>
  <si>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</si>
  <si>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</si>
  <si>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</si>
  <si>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</si>
  <si>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</si>
  <si>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</si>
  <si>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</si>
  <si>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</si>
  <si>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</si>
  <si>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</si>
  <si>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</si>
  <si>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</si>
  <si>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</si>
  <si>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</si>
  <si>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Chemistry
Student Characteristics</t>
  </si>
  <si>
    <t>Program</t>
  </si>
  <si>
    <t>Term</t>
  </si>
  <si>
    <t>Success Rate</t>
  </si>
  <si>
    <t>Course</t>
  </si>
  <si>
    <t>Chemistry
Success and Retention Rates by Course</t>
  </si>
  <si>
    <t>Chemistry</t>
  </si>
  <si>
    <t>CHEM-102 : Gen, Organic, Biological Chem</t>
  </si>
  <si>
    <t>CHEM-120 : Prep for General Chemistry</t>
  </si>
  <si>
    <t>CHEM-141 : General Chemistry I</t>
  </si>
  <si>
    <t>CHEM-142 : General Chemistry II</t>
  </si>
  <si>
    <t>CHEM-231 : Organic Chemistry I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</si>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</sst>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0" workbookViewId="0">
      <selection activeCell="A35" sqref="A35:XFD35"/>
    </sheetView>
  </sheetViews>
  <sheetFormatPr defaultRowHeight="15" x14ac:dyDescent="0.25"/>
  <cols>
    <col min="1" max="1" width="30" style="9" customWidth="1"/>
    <col min="2" max="12" width="8.28515625" style="18" customWidth="1"/>
  </cols>
  <sheetData>
    <row r="1" spans="1:12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x14ac:dyDescent="0.25">
      <c r="A3" s="4" t="s">
        <v>0</v>
      </c>
      <c r="B3" s="45" t="s">
        <v>1</v>
      </c>
      <c r="C3" s="45"/>
      <c r="D3" s="45" t="s">
        <v>2</v>
      </c>
      <c r="E3" s="45"/>
      <c r="F3" s="45" t="s">
        <v>3</v>
      </c>
      <c r="G3" s="45"/>
      <c r="H3" s="45" t="s">
        <v>4</v>
      </c>
      <c r="I3" s="45"/>
      <c r="J3" s="45" t="s">
        <v>5</v>
      </c>
      <c r="K3" s="45"/>
      <c r="L3" s="11" t="s">
        <v>6</v>
      </c>
    </row>
    <row r="4" spans="1:12" x14ac:dyDescent="0.25">
      <c r="A4" s="5" t="s">
        <v>7</v>
      </c>
      <c r="B4" s="12">
        <v>95</v>
      </c>
      <c r="C4" s="13">
        <f t="shared" ref="C4:C6" si="0">B4/206</f>
        <v>0.46116504854368934</v>
      </c>
      <c r="D4" s="12">
        <v>136</v>
      </c>
      <c r="E4" s="13">
        <f t="shared" ref="E4:E6" si="1">D4/245</f>
        <v>0.55510204081632653</v>
      </c>
      <c r="F4" s="12">
        <v>165</v>
      </c>
      <c r="G4" s="13">
        <f t="shared" ref="G4:G6" si="2">F4/306</f>
        <v>0.53921568627450978</v>
      </c>
      <c r="H4" s="12">
        <v>180</v>
      </c>
      <c r="I4" s="13">
        <f t="shared" ref="I4:I6" si="3">H4/318</f>
        <v>0.56603773584905659</v>
      </c>
      <c r="J4" s="12">
        <v>198</v>
      </c>
      <c r="K4" s="13">
        <f t="shared" ref="K4:K6" si="4">J4/356</f>
        <v>0.5561797752808989</v>
      </c>
      <c r="L4" s="13">
        <f>(J4-B4)/B4</f>
        <v>1.0842105263157895</v>
      </c>
    </row>
    <row r="5" spans="1:12" x14ac:dyDescent="0.25">
      <c r="A5" s="5" t="s">
        <v>8</v>
      </c>
      <c r="B5" s="12">
        <v>108</v>
      </c>
      <c r="C5" s="13">
        <f t="shared" si="0"/>
        <v>0.52427184466019416</v>
      </c>
      <c r="D5" s="12">
        <v>106</v>
      </c>
      <c r="E5" s="13">
        <f t="shared" si="1"/>
        <v>0.43265306122448982</v>
      </c>
      <c r="F5" s="12">
        <v>136</v>
      </c>
      <c r="G5" s="13">
        <f t="shared" si="2"/>
        <v>0.44444444444444442</v>
      </c>
      <c r="H5" s="12">
        <v>136</v>
      </c>
      <c r="I5" s="13">
        <f t="shared" si="3"/>
        <v>0.42767295597484278</v>
      </c>
      <c r="J5" s="12">
        <v>155</v>
      </c>
      <c r="K5" s="13">
        <f t="shared" si="4"/>
        <v>0.4353932584269663</v>
      </c>
      <c r="L5" s="13">
        <f t="shared" ref="L5:L7" si="5">(J5-B5)/B5</f>
        <v>0.43518518518518517</v>
      </c>
    </row>
    <row r="6" spans="1:12" x14ac:dyDescent="0.25">
      <c r="A6" s="5" t="s">
        <v>9</v>
      </c>
      <c r="B6" s="12">
        <v>3</v>
      </c>
      <c r="C6" s="13">
        <f t="shared" si="0"/>
        <v>1.4563106796116505E-2</v>
      </c>
      <c r="D6" s="12">
        <v>3</v>
      </c>
      <c r="E6" s="13">
        <f t="shared" si="1"/>
        <v>1.2244897959183673E-2</v>
      </c>
      <c r="F6" s="12">
        <v>5</v>
      </c>
      <c r="G6" s="13">
        <f t="shared" si="2"/>
        <v>1.6339869281045753E-2</v>
      </c>
      <c r="H6" s="12">
        <v>2</v>
      </c>
      <c r="I6" s="13">
        <f t="shared" si="3"/>
        <v>6.2893081761006293E-3</v>
      </c>
      <c r="J6" s="12">
        <v>3</v>
      </c>
      <c r="K6" s="13">
        <f t="shared" si="4"/>
        <v>8.4269662921348312E-3</v>
      </c>
      <c r="L6" s="13">
        <f t="shared" si="5"/>
        <v>0</v>
      </c>
    </row>
    <row r="7" spans="1:12" s="44" customFormat="1" x14ac:dyDescent="0.25">
      <c r="A7" s="6" t="s">
        <v>10</v>
      </c>
      <c r="B7" s="16">
        <f>SUM(B4:B6)</f>
        <v>206</v>
      </c>
      <c r="C7" s="17">
        <f>B7/206</f>
        <v>1</v>
      </c>
      <c r="D7" s="16">
        <f t="shared" ref="D7:H7" si="6">SUM(D4:D6)</f>
        <v>245</v>
      </c>
      <c r="E7" s="17">
        <f>D7/245</f>
        <v>1</v>
      </c>
      <c r="F7" s="16">
        <f t="shared" si="6"/>
        <v>306</v>
      </c>
      <c r="G7" s="17">
        <f>F7/306</f>
        <v>1</v>
      </c>
      <c r="H7" s="16">
        <f t="shared" si="6"/>
        <v>318</v>
      </c>
      <c r="I7" s="17">
        <f>H7/318</f>
        <v>1</v>
      </c>
      <c r="J7" s="16">
        <f>SUM(J4:J6)</f>
        <v>356</v>
      </c>
      <c r="K7" s="17">
        <f>J7/356</f>
        <v>1</v>
      </c>
      <c r="L7" s="17">
        <f t="shared" si="5"/>
        <v>0.72815533980582525</v>
      </c>
    </row>
    <row r="8" spans="1:12" ht="30" x14ac:dyDescent="0.25">
      <c r="A8" s="4" t="s">
        <v>11</v>
      </c>
      <c r="B8" s="45" t="s">
        <v>1</v>
      </c>
      <c r="C8" s="45"/>
      <c r="D8" s="45" t="s">
        <v>2</v>
      </c>
      <c r="E8" s="45"/>
      <c r="F8" s="45" t="s">
        <v>3</v>
      </c>
      <c r="G8" s="45"/>
      <c r="H8" s="45" t="s">
        <v>4</v>
      </c>
      <c r="I8" s="45"/>
      <c r="J8" s="45" t="s">
        <v>5</v>
      </c>
      <c r="K8" s="45"/>
      <c r="L8" s="11" t="s">
        <v>6</v>
      </c>
    </row>
    <row r="9" spans="1:12" x14ac:dyDescent="0.25">
      <c r="A9" s="5" t="s">
        <v>12</v>
      </c>
      <c r="B9" s="12">
        <v>5</v>
      </c>
      <c r="C9" s="13">
        <f>B9/206</f>
        <v>2.4271844660194174E-2</v>
      </c>
      <c r="D9" s="12">
        <v>7</v>
      </c>
      <c r="E9" s="13">
        <f>D9/245</f>
        <v>2.8571428571428571E-2</v>
      </c>
      <c r="F9" s="12">
        <v>5</v>
      </c>
      <c r="G9" s="13">
        <f>F9/306</f>
        <v>1.6339869281045753E-2</v>
      </c>
      <c r="H9" s="12">
        <v>10</v>
      </c>
      <c r="I9" s="13">
        <f>H9/318</f>
        <v>3.1446540880503145E-2</v>
      </c>
      <c r="J9" s="12">
        <v>11</v>
      </c>
      <c r="K9" s="13">
        <f>J9/356</f>
        <v>3.0898876404494381E-2</v>
      </c>
      <c r="L9" s="13">
        <f>(J9-B9)/B9</f>
        <v>1.2</v>
      </c>
    </row>
    <row r="10" spans="1:12" x14ac:dyDescent="0.25">
      <c r="A10" s="5" t="s">
        <v>13</v>
      </c>
      <c r="B10" s="14" t="s">
        <v>14</v>
      </c>
      <c r="C10" s="15" t="s">
        <v>14</v>
      </c>
      <c r="D10" s="12">
        <v>1</v>
      </c>
      <c r="E10" s="13">
        <f t="shared" ref="E10:E35" si="7">D10/245</f>
        <v>4.0816326530612249E-3</v>
      </c>
      <c r="F10" s="12">
        <v>1</v>
      </c>
      <c r="G10" s="13">
        <f t="shared" ref="G10:G35" si="8">F10/306</f>
        <v>3.2679738562091504E-3</v>
      </c>
      <c r="H10" s="12">
        <v>2</v>
      </c>
      <c r="I10" s="13">
        <f t="shared" ref="I10:I35" si="9">H10/318</f>
        <v>6.2893081761006293E-3</v>
      </c>
      <c r="J10" s="12">
        <v>1</v>
      </c>
      <c r="K10" s="13">
        <f t="shared" ref="K10:K35" si="10">J10/356</f>
        <v>2.8089887640449437E-3</v>
      </c>
      <c r="L10" s="13">
        <f>(J10-D10)/D10</f>
        <v>0</v>
      </c>
    </row>
    <row r="11" spans="1:12" x14ac:dyDescent="0.25">
      <c r="A11" s="5" t="s">
        <v>15</v>
      </c>
      <c r="B11" s="12">
        <v>13</v>
      </c>
      <c r="C11" s="13">
        <f t="shared" ref="C11:C35" si="11">B11/206</f>
        <v>6.3106796116504854E-2</v>
      </c>
      <c r="D11" s="12">
        <v>16</v>
      </c>
      <c r="E11" s="13">
        <f t="shared" si="7"/>
        <v>6.5306122448979598E-2</v>
      </c>
      <c r="F11" s="12">
        <v>14</v>
      </c>
      <c r="G11" s="13">
        <f t="shared" si="8"/>
        <v>4.5751633986928102E-2</v>
      </c>
      <c r="H11" s="12">
        <v>15</v>
      </c>
      <c r="I11" s="13">
        <f t="shared" si="9"/>
        <v>4.716981132075472E-2</v>
      </c>
      <c r="J11" s="12">
        <v>12</v>
      </c>
      <c r="K11" s="13">
        <f t="shared" si="10"/>
        <v>3.3707865168539325E-2</v>
      </c>
      <c r="L11" s="13">
        <f t="shared" ref="L11:L18" si="12">(J11-B11)/B11</f>
        <v>-7.6923076923076927E-2</v>
      </c>
    </row>
    <row r="12" spans="1:12" x14ac:dyDescent="0.25">
      <c r="A12" s="5" t="s">
        <v>16</v>
      </c>
      <c r="B12" s="12">
        <v>5</v>
      </c>
      <c r="C12" s="13">
        <f t="shared" si="11"/>
        <v>2.4271844660194174E-2</v>
      </c>
      <c r="D12" s="12">
        <v>10</v>
      </c>
      <c r="E12" s="13">
        <f t="shared" si="7"/>
        <v>4.0816326530612242E-2</v>
      </c>
      <c r="F12" s="12">
        <v>15</v>
      </c>
      <c r="G12" s="13">
        <f t="shared" si="8"/>
        <v>4.9019607843137254E-2</v>
      </c>
      <c r="H12" s="12">
        <v>14</v>
      </c>
      <c r="I12" s="13">
        <f t="shared" si="9"/>
        <v>4.40251572327044E-2</v>
      </c>
      <c r="J12" s="12">
        <v>15</v>
      </c>
      <c r="K12" s="13">
        <f t="shared" si="10"/>
        <v>4.2134831460674156E-2</v>
      </c>
      <c r="L12" s="13">
        <f t="shared" si="12"/>
        <v>2</v>
      </c>
    </row>
    <row r="13" spans="1:12" x14ac:dyDescent="0.25">
      <c r="A13" s="5" t="s">
        <v>17</v>
      </c>
      <c r="B13" s="12">
        <v>52</v>
      </c>
      <c r="C13" s="13">
        <f t="shared" si="11"/>
        <v>0.25242718446601942</v>
      </c>
      <c r="D13" s="12">
        <v>67</v>
      </c>
      <c r="E13" s="13">
        <f t="shared" si="7"/>
        <v>0.27346938775510204</v>
      </c>
      <c r="F13" s="12">
        <v>110</v>
      </c>
      <c r="G13" s="13">
        <f t="shared" si="8"/>
        <v>0.35947712418300654</v>
      </c>
      <c r="H13" s="12">
        <v>98</v>
      </c>
      <c r="I13" s="13">
        <f t="shared" si="9"/>
        <v>0.3081761006289308</v>
      </c>
      <c r="J13" s="12">
        <v>136</v>
      </c>
      <c r="K13" s="13">
        <f t="shared" si="10"/>
        <v>0.38202247191011235</v>
      </c>
      <c r="L13" s="13">
        <f t="shared" si="12"/>
        <v>1.6153846153846154</v>
      </c>
    </row>
    <row r="14" spans="1:12" x14ac:dyDescent="0.25">
      <c r="A14" s="5" t="s">
        <v>18</v>
      </c>
      <c r="B14" s="12">
        <v>1</v>
      </c>
      <c r="C14" s="13">
        <f t="shared" si="11"/>
        <v>4.8543689320388345E-3</v>
      </c>
      <c r="D14" s="12">
        <v>2</v>
      </c>
      <c r="E14" s="13">
        <f t="shared" si="7"/>
        <v>8.1632653061224497E-3</v>
      </c>
      <c r="F14" s="12">
        <v>3</v>
      </c>
      <c r="G14" s="13">
        <f t="shared" si="8"/>
        <v>9.8039215686274508E-3</v>
      </c>
      <c r="H14" s="12">
        <v>1</v>
      </c>
      <c r="I14" s="13">
        <f t="shared" si="9"/>
        <v>3.1446540880503146E-3</v>
      </c>
      <c r="J14" s="12">
        <v>2</v>
      </c>
      <c r="K14" s="13">
        <f t="shared" si="10"/>
        <v>5.6179775280898875E-3</v>
      </c>
      <c r="L14" s="13">
        <f t="shared" si="12"/>
        <v>1</v>
      </c>
    </row>
    <row r="15" spans="1:12" x14ac:dyDescent="0.25">
      <c r="A15" s="5" t="s">
        <v>19</v>
      </c>
      <c r="B15" s="12">
        <v>112</v>
      </c>
      <c r="C15" s="13">
        <f t="shared" si="11"/>
        <v>0.5436893203883495</v>
      </c>
      <c r="D15" s="12">
        <v>114</v>
      </c>
      <c r="E15" s="13">
        <f t="shared" si="7"/>
        <v>0.46530612244897956</v>
      </c>
      <c r="F15" s="12">
        <v>122</v>
      </c>
      <c r="G15" s="13">
        <f t="shared" si="8"/>
        <v>0.39869281045751637</v>
      </c>
      <c r="H15" s="12">
        <v>152</v>
      </c>
      <c r="I15" s="13">
        <f t="shared" si="9"/>
        <v>0.4779874213836478</v>
      </c>
      <c r="J15" s="12">
        <v>152</v>
      </c>
      <c r="K15" s="13">
        <f t="shared" si="10"/>
        <v>0.42696629213483145</v>
      </c>
      <c r="L15" s="13">
        <f t="shared" si="12"/>
        <v>0.35714285714285715</v>
      </c>
    </row>
    <row r="16" spans="1:12" x14ac:dyDescent="0.25">
      <c r="A16" s="5" t="s">
        <v>20</v>
      </c>
      <c r="B16" s="12">
        <v>10</v>
      </c>
      <c r="C16" s="13">
        <f t="shared" si="11"/>
        <v>4.8543689320388349E-2</v>
      </c>
      <c r="D16" s="12">
        <v>18</v>
      </c>
      <c r="E16" s="13">
        <f t="shared" si="7"/>
        <v>7.3469387755102047E-2</v>
      </c>
      <c r="F16" s="12">
        <v>30</v>
      </c>
      <c r="G16" s="13">
        <f t="shared" si="8"/>
        <v>9.8039215686274508E-2</v>
      </c>
      <c r="H16" s="12">
        <v>22</v>
      </c>
      <c r="I16" s="13">
        <f t="shared" si="9"/>
        <v>6.9182389937106917E-2</v>
      </c>
      <c r="J16" s="12">
        <v>26</v>
      </c>
      <c r="K16" s="13">
        <f t="shared" si="10"/>
        <v>7.3033707865168537E-2</v>
      </c>
      <c r="L16" s="13">
        <f t="shared" si="12"/>
        <v>1.6</v>
      </c>
    </row>
    <row r="17" spans="1:12" x14ac:dyDescent="0.25">
      <c r="A17" s="5" t="s">
        <v>21</v>
      </c>
      <c r="B17" s="12">
        <v>8</v>
      </c>
      <c r="C17" s="13">
        <f t="shared" si="11"/>
        <v>3.8834951456310676E-2</v>
      </c>
      <c r="D17" s="12">
        <v>10</v>
      </c>
      <c r="E17" s="13">
        <f t="shared" si="7"/>
        <v>4.0816326530612242E-2</v>
      </c>
      <c r="F17" s="12">
        <v>6</v>
      </c>
      <c r="G17" s="13">
        <f t="shared" si="8"/>
        <v>1.9607843137254902E-2</v>
      </c>
      <c r="H17" s="12">
        <v>4</v>
      </c>
      <c r="I17" s="13">
        <f t="shared" si="9"/>
        <v>1.2578616352201259E-2</v>
      </c>
      <c r="J17" s="12">
        <v>1</v>
      </c>
      <c r="K17" s="13">
        <f t="shared" si="10"/>
        <v>2.8089887640449437E-3</v>
      </c>
      <c r="L17" s="13">
        <f t="shared" si="12"/>
        <v>-0.875</v>
      </c>
    </row>
    <row r="18" spans="1:12" s="44" customFormat="1" x14ac:dyDescent="0.25">
      <c r="A18" s="6" t="s">
        <v>10</v>
      </c>
      <c r="B18" s="16">
        <f>SUM(B9:B17)</f>
        <v>206</v>
      </c>
      <c r="C18" s="17">
        <f t="shared" si="11"/>
        <v>1</v>
      </c>
      <c r="D18" s="16">
        <f t="shared" ref="D18:J18" si="13">SUM(D9:D17)</f>
        <v>245</v>
      </c>
      <c r="E18" s="17">
        <f t="shared" si="7"/>
        <v>1</v>
      </c>
      <c r="F18" s="16">
        <f t="shared" si="13"/>
        <v>306</v>
      </c>
      <c r="G18" s="17">
        <f t="shared" si="8"/>
        <v>1</v>
      </c>
      <c r="H18" s="16">
        <f t="shared" si="13"/>
        <v>318</v>
      </c>
      <c r="I18" s="17">
        <f t="shared" si="9"/>
        <v>1</v>
      </c>
      <c r="J18" s="16">
        <f t="shared" si="13"/>
        <v>356</v>
      </c>
      <c r="K18" s="17">
        <f t="shared" si="10"/>
        <v>1</v>
      </c>
      <c r="L18" s="17">
        <f t="shared" si="12"/>
        <v>0.72815533980582525</v>
      </c>
    </row>
    <row r="19" spans="1:12" ht="30" x14ac:dyDescent="0.25">
      <c r="A19" s="4" t="s">
        <v>22</v>
      </c>
      <c r="B19" s="45" t="s">
        <v>1</v>
      </c>
      <c r="C19" s="45"/>
      <c r="D19" s="45" t="s">
        <v>2</v>
      </c>
      <c r="E19" s="45"/>
      <c r="F19" s="45" t="s">
        <v>3</v>
      </c>
      <c r="G19" s="45"/>
      <c r="H19" s="45" t="s">
        <v>4</v>
      </c>
      <c r="I19" s="45"/>
      <c r="J19" s="45" t="s">
        <v>5</v>
      </c>
      <c r="K19" s="45"/>
      <c r="L19" s="11" t="s">
        <v>6</v>
      </c>
    </row>
    <row r="20" spans="1:12" x14ac:dyDescent="0.25">
      <c r="A20" s="5" t="s">
        <v>23</v>
      </c>
      <c r="B20" s="12">
        <v>41</v>
      </c>
      <c r="C20" s="13">
        <f t="shared" si="11"/>
        <v>0.19902912621359223</v>
      </c>
      <c r="D20" s="12">
        <v>35</v>
      </c>
      <c r="E20" s="13">
        <f t="shared" si="7"/>
        <v>0.14285714285714285</v>
      </c>
      <c r="F20" s="12">
        <v>58</v>
      </c>
      <c r="G20" s="13">
        <f t="shared" si="8"/>
        <v>0.18954248366013071</v>
      </c>
      <c r="H20" s="12">
        <v>74</v>
      </c>
      <c r="I20" s="13">
        <f t="shared" si="9"/>
        <v>0.23270440251572327</v>
      </c>
      <c r="J20" s="12">
        <v>79</v>
      </c>
      <c r="K20" s="13">
        <f t="shared" si="10"/>
        <v>0.22191011235955055</v>
      </c>
      <c r="L20" s="13">
        <f t="shared" ref="L20:L24" si="14">(J20-B20)/B20</f>
        <v>0.92682926829268297</v>
      </c>
    </row>
    <row r="21" spans="1:12" x14ac:dyDescent="0.25">
      <c r="A21" s="5" t="s">
        <v>24</v>
      </c>
      <c r="B21" s="12">
        <v>111</v>
      </c>
      <c r="C21" s="13">
        <f t="shared" si="11"/>
        <v>0.53883495145631066</v>
      </c>
      <c r="D21" s="12">
        <v>156</v>
      </c>
      <c r="E21" s="13">
        <f t="shared" si="7"/>
        <v>0.63673469387755099</v>
      </c>
      <c r="F21" s="12">
        <v>178</v>
      </c>
      <c r="G21" s="13">
        <f t="shared" si="8"/>
        <v>0.5816993464052288</v>
      </c>
      <c r="H21" s="12">
        <v>166</v>
      </c>
      <c r="I21" s="13">
        <f t="shared" si="9"/>
        <v>0.5220125786163522</v>
      </c>
      <c r="J21" s="12">
        <v>201</v>
      </c>
      <c r="K21" s="13">
        <f t="shared" si="10"/>
        <v>0.5646067415730337</v>
      </c>
      <c r="L21" s="13">
        <f t="shared" si="14"/>
        <v>0.81081081081081086</v>
      </c>
    </row>
    <row r="22" spans="1:12" x14ac:dyDescent="0.25">
      <c r="A22" s="5" t="s">
        <v>25</v>
      </c>
      <c r="B22" s="12">
        <v>43</v>
      </c>
      <c r="C22" s="13">
        <f t="shared" si="11"/>
        <v>0.20873786407766989</v>
      </c>
      <c r="D22" s="12">
        <v>51</v>
      </c>
      <c r="E22" s="13">
        <f t="shared" si="7"/>
        <v>0.20816326530612245</v>
      </c>
      <c r="F22" s="12">
        <v>65</v>
      </c>
      <c r="G22" s="13">
        <f t="shared" si="8"/>
        <v>0.21241830065359477</v>
      </c>
      <c r="H22" s="12">
        <v>71</v>
      </c>
      <c r="I22" s="13">
        <f t="shared" si="9"/>
        <v>0.22327044025157233</v>
      </c>
      <c r="J22" s="12">
        <v>73</v>
      </c>
      <c r="K22" s="13">
        <f t="shared" si="10"/>
        <v>0.2050561797752809</v>
      </c>
      <c r="L22" s="13">
        <f t="shared" si="14"/>
        <v>0.69767441860465118</v>
      </c>
    </row>
    <row r="23" spans="1:12" x14ac:dyDescent="0.25">
      <c r="A23" s="5" t="s">
        <v>26</v>
      </c>
      <c r="B23" s="12">
        <v>11</v>
      </c>
      <c r="C23" s="13">
        <f t="shared" si="11"/>
        <v>5.3398058252427182E-2</v>
      </c>
      <c r="D23" s="12">
        <v>3</v>
      </c>
      <c r="E23" s="13">
        <f t="shared" si="7"/>
        <v>1.2244897959183673E-2</v>
      </c>
      <c r="F23" s="12">
        <v>5</v>
      </c>
      <c r="G23" s="13">
        <f t="shared" si="8"/>
        <v>1.6339869281045753E-2</v>
      </c>
      <c r="H23" s="12">
        <v>7</v>
      </c>
      <c r="I23" s="13">
        <f t="shared" si="9"/>
        <v>2.20125786163522E-2</v>
      </c>
      <c r="J23" s="12">
        <v>3</v>
      </c>
      <c r="K23" s="13">
        <f t="shared" si="10"/>
        <v>8.4269662921348312E-3</v>
      </c>
      <c r="L23" s="13">
        <f t="shared" si="14"/>
        <v>-0.72727272727272729</v>
      </c>
    </row>
    <row r="24" spans="1:12" s="44" customFormat="1" x14ac:dyDescent="0.25">
      <c r="A24" s="6" t="s">
        <v>10</v>
      </c>
      <c r="B24" s="16">
        <f>SUM(B20:B23)</f>
        <v>206</v>
      </c>
      <c r="C24" s="17">
        <f t="shared" si="11"/>
        <v>1</v>
      </c>
      <c r="D24" s="16">
        <f t="shared" ref="D24:J24" si="15">SUM(D20:D23)</f>
        <v>245</v>
      </c>
      <c r="E24" s="17">
        <f t="shared" si="7"/>
        <v>1</v>
      </c>
      <c r="F24" s="16">
        <f t="shared" si="15"/>
        <v>306</v>
      </c>
      <c r="G24" s="17">
        <f t="shared" si="8"/>
        <v>1</v>
      </c>
      <c r="H24" s="16">
        <f t="shared" si="15"/>
        <v>318</v>
      </c>
      <c r="I24" s="17">
        <f t="shared" si="9"/>
        <v>1</v>
      </c>
      <c r="J24" s="16">
        <f t="shared" si="15"/>
        <v>356</v>
      </c>
      <c r="K24" s="17">
        <f t="shared" si="10"/>
        <v>1</v>
      </c>
      <c r="L24" s="17">
        <f t="shared" si="14"/>
        <v>0.72815533980582525</v>
      </c>
    </row>
    <row r="25" spans="1:12" ht="30" x14ac:dyDescent="0.25">
      <c r="A25" s="7" t="s">
        <v>27</v>
      </c>
      <c r="B25" s="45" t="s">
        <v>1</v>
      </c>
      <c r="C25" s="45"/>
      <c r="D25" s="45" t="s">
        <v>2</v>
      </c>
      <c r="E25" s="45"/>
      <c r="F25" s="45" t="s">
        <v>3</v>
      </c>
      <c r="G25" s="45"/>
      <c r="H25" s="45" t="s">
        <v>4</v>
      </c>
      <c r="I25" s="45"/>
      <c r="J25" s="45" t="s">
        <v>5</v>
      </c>
      <c r="K25" s="45"/>
      <c r="L25" s="11" t="s">
        <v>6</v>
      </c>
    </row>
    <row r="26" spans="1:12" x14ac:dyDescent="0.25">
      <c r="A26" s="5" t="s">
        <v>28</v>
      </c>
      <c r="B26" s="12">
        <v>91</v>
      </c>
      <c r="C26" s="13">
        <f t="shared" si="11"/>
        <v>0.44174757281553401</v>
      </c>
      <c r="D26" s="12">
        <v>118</v>
      </c>
      <c r="E26" s="13">
        <f t="shared" si="7"/>
        <v>0.48163265306122449</v>
      </c>
      <c r="F26" s="12">
        <v>154</v>
      </c>
      <c r="G26" s="13">
        <f t="shared" si="8"/>
        <v>0.50326797385620914</v>
      </c>
      <c r="H26" s="12">
        <v>179</v>
      </c>
      <c r="I26" s="13">
        <f t="shared" si="9"/>
        <v>0.56289308176100628</v>
      </c>
      <c r="J26" s="12">
        <v>218</v>
      </c>
      <c r="K26" s="13">
        <f t="shared" si="10"/>
        <v>0.61235955056179781</v>
      </c>
      <c r="L26" s="13">
        <f t="shared" ref="L26:L31" si="16">(J26-B26)/B26</f>
        <v>1.3956043956043955</v>
      </c>
    </row>
    <row r="27" spans="1:12" x14ac:dyDescent="0.25">
      <c r="A27" s="5" t="s">
        <v>29</v>
      </c>
      <c r="B27" s="12">
        <v>54</v>
      </c>
      <c r="C27" s="13">
        <f t="shared" si="11"/>
        <v>0.26213592233009708</v>
      </c>
      <c r="D27" s="12">
        <v>65</v>
      </c>
      <c r="E27" s="13">
        <f t="shared" si="7"/>
        <v>0.26530612244897961</v>
      </c>
      <c r="F27" s="12">
        <v>78</v>
      </c>
      <c r="G27" s="13">
        <f t="shared" si="8"/>
        <v>0.25490196078431371</v>
      </c>
      <c r="H27" s="12">
        <v>80</v>
      </c>
      <c r="I27" s="13">
        <f t="shared" si="9"/>
        <v>0.25157232704402516</v>
      </c>
      <c r="J27" s="12">
        <v>84</v>
      </c>
      <c r="K27" s="13">
        <f t="shared" si="10"/>
        <v>0.23595505617977527</v>
      </c>
      <c r="L27" s="13">
        <f t="shared" si="16"/>
        <v>0.55555555555555558</v>
      </c>
    </row>
    <row r="28" spans="1:12" x14ac:dyDescent="0.25">
      <c r="A28" s="5" t="s">
        <v>30</v>
      </c>
      <c r="B28" s="12">
        <v>12</v>
      </c>
      <c r="C28" s="13">
        <f t="shared" si="11"/>
        <v>5.8252427184466021E-2</v>
      </c>
      <c r="D28" s="12">
        <v>20</v>
      </c>
      <c r="E28" s="13">
        <f t="shared" si="7"/>
        <v>8.1632653061224483E-2</v>
      </c>
      <c r="F28" s="12">
        <v>20</v>
      </c>
      <c r="G28" s="13">
        <f t="shared" si="8"/>
        <v>6.535947712418301E-2</v>
      </c>
      <c r="H28" s="12">
        <v>12</v>
      </c>
      <c r="I28" s="13">
        <f t="shared" si="9"/>
        <v>3.7735849056603772E-2</v>
      </c>
      <c r="J28" s="12">
        <v>14</v>
      </c>
      <c r="K28" s="13">
        <f t="shared" si="10"/>
        <v>3.9325842696629212E-2</v>
      </c>
      <c r="L28" s="13">
        <f t="shared" si="16"/>
        <v>0.16666666666666666</v>
      </c>
    </row>
    <row r="29" spans="1:12" x14ac:dyDescent="0.25">
      <c r="A29" s="5" t="s">
        <v>31</v>
      </c>
      <c r="B29" s="12">
        <v>1</v>
      </c>
      <c r="C29" s="13">
        <f t="shared" si="11"/>
        <v>4.8543689320388345E-3</v>
      </c>
      <c r="D29" s="12">
        <v>2</v>
      </c>
      <c r="E29" s="13">
        <f t="shared" si="7"/>
        <v>8.1632653061224497E-3</v>
      </c>
      <c r="F29" s="12">
        <v>2</v>
      </c>
      <c r="G29" s="13">
        <f t="shared" si="8"/>
        <v>6.5359477124183009E-3</v>
      </c>
      <c r="H29" s="12">
        <v>1</v>
      </c>
      <c r="I29" s="13">
        <f t="shared" si="9"/>
        <v>3.1446540880503146E-3</v>
      </c>
      <c r="J29" s="12">
        <v>1</v>
      </c>
      <c r="K29" s="13">
        <f t="shared" si="10"/>
        <v>2.8089887640449437E-3</v>
      </c>
      <c r="L29" s="13">
        <f t="shared" si="16"/>
        <v>0</v>
      </c>
    </row>
    <row r="30" spans="1:12" x14ac:dyDescent="0.25">
      <c r="A30" s="5" t="s">
        <v>32</v>
      </c>
      <c r="B30" s="12">
        <v>48</v>
      </c>
      <c r="C30" s="13">
        <f t="shared" si="11"/>
        <v>0.23300970873786409</v>
      </c>
      <c r="D30" s="12">
        <v>40</v>
      </c>
      <c r="E30" s="13">
        <f t="shared" si="7"/>
        <v>0.16326530612244897</v>
      </c>
      <c r="F30" s="12">
        <v>52</v>
      </c>
      <c r="G30" s="13">
        <f t="shared" si="8"/>
        <v>0.16993464052287582</v>
      </c>
      <c r="H30" s="12">
        <v>46</v>
      </c>
      <c r="I30" s="13">
        <f t="shared" si="9"/>
        <v>0.14465408805031446</v>
      </c>
      <c r="J30" s="12">
        <v>39</v>
      </c>
      <c r="K30" s="13">
        <f t="shared" si="10"/>
        <v>0.10955056179775281</v>
      </c>
      <c r="L30" s="13">
        <f t="shared" si="16"/>
        <v>-0.1875</v>
      </c>
    </row>
    <row r="31" spans="1:12" s="44" customFormat="1" x14ac:dyDescent="0.25">
      <c r="A31" s="6" t="s">
        <v>10</v>
      </c>
      <c r="B31" s="16">
        <f>SUM(B26:B30)</f>
        <v>206</v>
      </c>
      <c r="C31" s="17">
        <f t="shared" si="11"/>
        <v>1</v>
      </c>
      <c r="D31" s="16">
        <f>SUM(D26:D30)</f>
        <v>245</v>
      </c>
      <c r="E31" s="17">
        <f t="shared" si="7"/>
        <v>1</v>
      </c>
      <c r="F31" s="16">
        <f>SUM(F26:F30)</f>
        <v>306</v>
      </c>
      <c r="G31" s="17">
        <f t="shared" si="8"/>
        <v>1</v>
      </c>
      <c r="H31" s="16">
        <f>SUM(H26:H30)</f>
        <v>318</v>
      </c>
      <c r="I31" s="17">
        <f t="shared" si="9"/>
        <v>1</v>
      </c>
      <c r="J31" s="16">
        <f>SUM(J26:J30)</f>
        <v>356</v>
      </c>
      <c r="K31" s="17">
        <f t="shared" si="10"/>
        <v>1</v>
      </c>
      <c r="L31" s="17">
        <f t="shared" si="16"/>
        <v>0.72815533980582525</v>
      </c>
    </row>
    <row r="32" spans="1:12" ht="30" x14ac:dyDescent="0.25">
      <c r="A32" s="4" t="s">
        <v>33</v>
      </c>
      <c r="B32" s="45" t="s">
        <v>1</v>
      </c>
      <c r="C32" s="45"/>
      <c r="D32" s="45" t="s">
        <v>2</v>
      </c>
      <c r="E32" s="45"/>
      <c r="F32" s="45" t="s">
        <v>3</v>
      </c>
      <c r="G32" s="45"/>
      <c r="H32" s="45" t="s">
        <v>4</v>
      </c>
      <c r="I32" s="45"/>
      <c r="J32" s="45" t="s">
        <v>5</v>
      </c>
      <c r="K32" s="45"/>
      <c r="L32" s="11" t="s">
        <v>6</v>
      </c>
    </row>
    <row r="33" spans="1:12" ht="30" x14ac:dyDescent="0.25">
      <c r="A33" s="8" t="s">
        <v>80</v>
      </c>
      <c r="B33" s="12">
        <v>118</v>
      </c>
      <c r="C33" s="13">
        <f t="shared" si="11"/>
        <v>0.57281553398058249</v>
      </c>
      <c r="D33" s="12">
        <v>138</v>
      </c>
      <c r="E33" s="13">
        <f t="shared" si="7"/>
        <v>0.56326530612244896</v>
      </c>
      <c r="F33" s="12">
        <v>163</v>
      </c>
      <c r="G33" s="13">
        <f t="shared" si="8"/>
        <v>0.5326797385620915</v>
      </c>
      <c r="H33" s="12">
        <v>179</v>
      </c>
      <c r="I33" s="13">
        <f t="shared" si="9"/>
        <v>0.56289308176100628</v>
      </c>
      <c r="J33" s="12">
        <v>205</v>
      </c>
      <c r="K33" s="13">
        <f t="shared" si="10"/>
        <v>0.5758426966292135</v>
      </c>
      <c r="L33" s="13">
        <f t="shared" ref="L33:L35" si="17">(J33-B33)/B33</f>
        <v>0.73728813559322037</v>
      </c>
    </row>
    <row r="34" spans="1:12" x14ac:dyDescent="0.25">
      <c r="A34" s="5" t="s">
        <v>34</v>
      </c>
      <c r="B34" s="12">
        <v>88</v>
      </c>
      <c r="C34" s="13">
        <f t="shared" si="11"/>
        <v>0.42718446601941745</v>
      </c>
      <c r="D34" s="12">
        <v>107</v>
      </c>
      <c r="E34" s="13">
        <f t="shared" si="7"/>
        <v>0.43673469387755104</v>
      </c>
      <c r="F34" s="12">
        <v>143</v>
      </c>
      <c r="G34" s="13">
        <f t="shared" si="8"/>
        <v>0.4673202614379085</v>
      </c>
      <c r="H34" s="12">
        <v>139</v>
      </c>
      <c r="I34" s="13">
        <f t="shared" si="9"/>
        <v>0.43710691823899372</v>
      </c>
      <c r="J34" s="12">
        <v>151</v>
      </c>
      <c r="K34" s="13">
        <f t="shared" si="10"/>
        <v>0.4241573033707865</v>
      </c>
      <c r="L34" s="13">
        <f t="shared" si="17"/>
        <v>0.71590909090909094</v>
      </c>
    </row>
    <row r="35" spans="1:12" s="44" customFormat="1" x14ac:dyDescent="0.25">
      <c r="A35" s="6" t="s">
        <v>10</v>
      </c>
      <c r="B35" s="16">
        <f>SUM(B33:B34)</f>
        <v>206</v>
      </c>
      <c r="C35" s="17">
        <f t="shared" si="11"/>
        <v>1</v>
      </c>
      <c r="D35" s="16">
        <f t="shared" ref="D35:J35" si="18">SUM(D33:D34)</f>
        <v>245</v>
      </c>
      <c r="E35" s="17">
        <f t="shared" si="7"/>
        <v>1</v>
      </c>
      <c r="F35" s="16">
        <f t="shared" si="18"/>
        <v>306</v>
      </c>
      <c r="G35" s="17">
        <f t="shared" si="8"/>
        <v>1</v>
      </c>
      <c r="H35" s="16">
        <f t="shared" si="18"/>
        <v>318</v>
      </c>
      <c r="I35" s="17">
        <f t="shared" si="9"/>
        <v>1</v>
      </c>
      <c r="J35" s="16">
        <f t="shared" si="18"/>
        <v>356</v>
      </c>
      <c r="K35" s="17">
        <f t="shared" si="10"/>
        <v>1</v>
      </c>
      <c r="L35" s="17">
        <f t="shared" si="17"/>
        <v>0.72815533980582525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 xml:space="preserve">&amp;CCuyamaca College Program Review 2017-2018
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G4" sqref="G4:G8"/>
    </sheetView>
  </sheetViews>
  <sheetFormatPr defaultRowHeight="15" x14ac:dyDescent="0.25"/>
  <cols>
    <col min="1" max="1" width="38.140625" style="9" customWidth="1"/>
    <col min="2" max="2" width="18.5703125" style="18" customWidth="1"/>
    <col min="3" max="4" width="13.140625" style="18" customWidth="1"/>
    <col min="5" max="5" width="13.140625" style="28" customWidth="1"/>
    <col min="6" max="6" width="13.140625" style="18" customWidth="1"/>
    <col min="7" max="7" width="13.140625" style="28" customWidth="1"/>
    <col min="8" max="8" width="13.140625" style="29" customWidth="1"/>
  </cols>
  <sheetData>
    <row r="1" spans="1:8" x14ac:dyDescent="0.25">
      <c r="A1" s="46" t="s">
        <v>40</v>
      </c>
      <c r="B1" s="46"/>
      <c r="C1" s="46"/>
      <c r="D1" s="46"/>
      <c r="E1" s="46"/>
      <c r="F1" s="46"/>
      <c r="G1" s="46"/>
      <c r="H1" s="46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19" t="s">
        <v>36</v>
      </c>
      <c r="B3" s="2" t="s">
        <v>37</v>
      </c>
      <c r="C3" s="21" t="s">
        <v>72</v>
      </c>
      <c r="D3" s="21" t="s">
        <v>73</v>
      </c>
      <c r="E3" s="22" t="s">
        <v>74</v>
      </c>
      <c r="F3" s="21" t="s">
        <v>75</v>
      </c>
      <c r="G3" s="22" t="s">
        <v>38</v>
      </c>
      <c r="H3" s="23" t="s">
        <v>76</v>
      </c>
    </row>
    <row r="4" spans="1:8" x14ac:dyDescent="0.25">
      <c r="A4" s="51" t="s">
        <v>41</v>
      </c>
      <c r="B4" s="3" t="s">
        <v>1</v>
      </c>
      <c r="C4" s="3">
        <v>206</v>
      </c>
      <c r="D4" s="3">
        <v>140</v>
      </c>
      <c r="E4" s="24">
        <v>0.67961165048543692</v>
      </c>
      <c r="F4" s="3">
        <v>122</v>
      </c>
      <c r="G4" s="24">
        <v>0.59223300970873782</v>
      </c>
      <c r="H4" s="25" t="s">
        <v>14</v>
      </c>
    </row>
    <row r="5" spans="1:8" x14ac:dyDescent="0.25">
      <c r="A5" s="52"/>
      <c r="B5" s="3" t="s">
        <v>2</v>
      </c>
      <c r="C5" s="12">
        <v>246</v>
      </c>
      <c r="D5" s="12">
        <v>185</v>
      </c>
      <c r="E5" s="24">
        <v>0.75203252032520329</v>
      </c>
      <c r="F5" s="12">
        <v>170</v>
      </c>
      <c r="G5" s="24">
        <v>0.69105691056910568</v>
      </c>
      <c r="H5" s="27" t="s">
        <v>14</v>
      </c>
    </row>
    <row r="6" spans="1:8" x14ac:dyDescent="0.25">
      <c r="A6" s="52"/>
      <c r="B6" s="3" t="s">
        <v>3</v>
      </c>
      <c r="C6" s="12">
        <v>306</v>
      </c>
      <c r="D6" s="12">
        <v>229</v>
      </c>
      <c r="E6" s="24">
        <v>0.74836601307189543</v>
      </c>
      <c r="F6" s="12">
        <v>184</v>
      </c>
      <c r="G6" s="24">
        <v>0.60130718954248363</v>
      </c>
      <c r="H6" s="27" t="s">
        <v>14</v>
      </c>
    </row>
    <row r="7" spans="1:8" x14ac:dyDescent="0.25">
      <c r="A7" s="52"/>
      <c r="B7" s="3" t="s">
        <v>4</v>
      </c>
      <c r="C7" s="12">
        <v>318</v>
      </c>
      <c r="D7" s="12">
        <v>229</v>
      </c>
      <c r="E7" s="24">
        <v>0.72012578616352196</v>
      </c>
      <c r="F7" s="12">
        <v>198</v>
      </c>
      <c r="G7" s="24">
        <v>0.62264150943396224</v>
      </c>
      <c r="H7" s="27" t="s">
        <v>14</v>
      </c>
    </row>
    <row r="8" spans="1:8" x14ac:dyDescent="0.25">
      <c r="A8" s="53"/>
      <c r="B8" s="3" t="s">
        <v>5</v>
      </c>
      <c r="C8" s="12">
        <v>356</v>
      </c>
      <c r="D8" s="12">
        <v>253</v>
      </c>
      <c r="E8" s="24">
        <v>0.7106741573033708</v>
      </c>
      <c r="F8" s="12">
        <v>197</v>
      </c>
      <c r="G8" s="24">
        <v>0.5533707865168539</v>
      </c>
      <c r="H8" s="27" t="s">
        <v>14</v>
      </c>
    </row>
    <row r="10" spans="1:8" ht="30" x14ac:dyDescent="0.25">
      <c r="A10" s="4" t="s">
        <v>39</v>
      </c>
      <c r="B10" s="2" t="s">
        <v>37</v>
      </c>
      <c r="C10" s="21" t="s">
        <v>72</v>
      </c>
      <c r="D10" s="21" t="s">
        <v>73</v>
      </c>
      <c r="E10" s="22" t="s">
        <v>74</v>
      </c>
      <c r="F10" s="21" t="s">
        <v>75</v>
      </c>
      <c r="G10" s="22" t="s">
        <v>38</v>
      </c>
      <c r="H10" s="23" t="s">
        <v>76</v>
      </c>
    </row>
    <row r="11" spans="1:8" x14ac:dyDescent="0.25">
      <c r="A11" s="49" t="s">
        <v>42</v>
      </c>
      <c r="B11" s="3" t="s">
        <v>1</v>
      </c>
      <c r="C11" s="12">
        <v>30</v>
      </c>
      <c r="D11" s="12">
        <v>20</v>
      </c>
      <c r="E11" s="26">
        <v>0.66666666666666663</v>
      </c>
      <c r="F11" s="12">
        <v>18</v>
      </c>
      <c r="G11" s="26">
        <v>0.6</v>
      </c>
      <c r="H11" s="27">
        <v>2.9</v>
      </c>
    </row>
    <row r="12" spans="1:8" x14ac:dyDescent="0.25">
      <c r="A12" s="49"/>
      <c r="B12" s="3" t="s">
        <v>2</v>
      </c>
      <c r="C12" s="12">
        <v>58</v>
      </c>
      <c r="D12" s="12">
        <v>42</v>
      </c>
      <c r="E12" s="26">
        <v>0.72413793103448276</v>
      </c>
      <c r="F12" s="12">
        <v>38</v>
      </c>
      <c r="G12" s="26">
        <v>0.65517241379310343</v>
      </c>
      <c r="H12" s="27">
        <v>2.8809523809523809</v>
      </c>
    </row>
    <row r="13" spans="1:8" x14ac:dyDescent="0.25">
      <c r="A13" s="49"/>
      <c r="B13" s="3" t="s">
        <v>3</v>
      </c>
      <c r="C13" s="12">
        <v>78</v>
      </c>
      <c r="D13" s="12">
        <v>61</v>
      </c>
      <c r="E13" s="26">
        <v>0.78205128205128205</v>
      </c>
      <c r="F13" s="12">
        <v>43</v>
      </c>
      <c r="G13" s="26">
        <v>0.55128205128205132</v>
      </c>
      <c r="H13" s="27">
        <v>2.1688524590163936</v>
      </c>
    </row>
    <row r="14" spans="1:8" x14ac:dyDescent="0.25">
      <c r="A14" s="49"/>
      <c r="B14" s="3" t="s">
        <v>4</v>
      </c>
      <c r="C14" s="12">
        <v>73</v>
      </c>
      <c r="D14" s="12">
        <v>48</v>
      </c>
      <c r="E14" s="26">
        <v>0.65753424657534243</v>
      </c>
      <c r="F14" s="12">
        <v>42</v>
      </c>
      <c r="G14" s="26">
        <v>0.57534246575342463</v>
      </c>
      <c r="H14" s="27">
        <v>2.7437499999999999</v>
      </c>
    </row>
    <row r="15" spans="1:8" x14ac:dyDescent="0.25">
      <c r="A15" s="49"/>
      <c r="B15" s="3" t="s">
        <v>5</v>
      </c>
      <c r="C15" s="12">
        <v>88</v>
      </c>
      <c r="D15" s="12">
        <v>67</v>
      </c>
      <c r="E15" s="26">
        <v>0.76136363636363635</v>
      </c>
      <c r="F15" s="12">
        <v>53</v>
      </c>
      <c r="G15" s="26">
        <v>0.60227272727272729</v>
      </c>
      <c r="H15" s="27">
        <v>2.6462686567164178</v>
      </c>
    </row>
    <row r="16" spans="1:8" ht="30" x14ac:dyDescent="0.25">
      <c r="A16" s="20"/>
      <c r="B16" s="2" t="s">
        <v>37</v>
      </c>
      <c r="C16" s="21" t="s">
        <v>72</v>
      </c>
      <c r="D16" s="21" t="s">
        <v>73</v>
      </c>
      <c r="E16" s="22" t="s">
        <v>74</v>
      </c>
      <c r="F16" s="21" t="s">
        <v>75</v>
      </c>
      <c r="G16" s="22" t="s">
        <v>38</v>
      </c>
      <c r="H16" s="23" t="s">
        <v>76</v>
      </c>
    </row>
    <row r="17" spans="1:8" x14ac:dyDescent="0.25">
      <c r="A17" s="49" t="s">
        <v>43</v>
      </c>
      <c r="B17" s="3" t="s">
        <v>1</v>
      </c>
      <c r="C17" s="12">
        <v>78</v>
      </c>
      <c r="D17" s="12">
        <v>41</v>
      </c>
      <c r="E17" s="26">
        <v>0.52564102564102566</v>
      </c>
      <c r="F17" s="12">
        <v>32</v>
      </c>
      <c r="G17" s="26">
        <v>0.41025641025641024</v>
      </c>
      <c r="H17" s="27">
        <v>2.1842105263157894</v>
      </c>
    </row>
    <row r="18" spans="1:8" x14ac:dyDescent="0.25">
      <c r="A18" s="49"/>
      <c r="B18" s="3" t="s">
        <v>2</v>
      </c>
      <c r="C18" s="12">
        <v>77</v>
      </c>
      <c r="D18" s="12">
        <v>46</v>
      </c>
      <c r="E18" s="26">
        <v>0.59740259740259738</v>
      </c>
      <c r="F18" s="12">
        <v>41</v>
      </c>
      <c r="G18" s="26">
        <v>0.53246753246753242</v>
      </c>
      <c r="H18" s="27">
        <v>2.5853658536585367</v>
      </c>
    </row>
    <row r="19" spans="1:8" x14ac:dyDescent="0.25">
      <c r="A19" s="49"/>
      <c r="B19" s="3" t="s">
        <v>3</v>
      </c>
      <c r="C19" s="12">
        <v>110</v>
      </c>
      <c r="D19" s="12">
        <v>66</v>
      </c>
      <c r="E19" s="26">
        <v>0.6</v>
      </c>
      <c r="F19" s="12">
        <v>50</v>
      </c>
      <c r="G19" s="26">
        <v>0.45454545454545453</v>
      </c>
      <c r="H19" s="27">
        <v>2.0357142857142856</v>
      </c>
    </row>
    <row r="20" spans="1:8" x14ac:dyDescent="0.25">
      <c r="A20" s="49"/>
      <c r="B20" s="3" t="s">
        <v>4</v>
      </c>
      <c r="C20" s="12">
        <v>110</v>
      </c>
      <c r="D20" s="12">
        <v>74</v>
      </c>
      <c r="E20" s="26">
        <v>0.67272727272727273</v>
      </c>
      <c r="F20" s="12">
        <v>56</v>
      </c>
      <c r="G20" s="26">
        <v>0.50909090909090904</v>
      </c>
      <c r="H20" s="27">
        <v>2.1969696969696968</v>
      </c>
    </row>
    <row r="21" spans="1:8" x14ac:dyDescent="0.25">
      <c r="A21" s="49"/>
      <c r="B21" s="3" t="s">
        <v>5</v>
      </c>
      <c r="C21" s="12">
        <v>135</v>
      </c>
      <c r="D21" s="12">
        <v>83</v>
      </c>
      <c r="E21" s="26">
        <v>0.61481481481481481</v>
      </c>
      <c r="F21" s="12">
        <v>50</v>
      </c>
      <c r="G21" s="26">
        <v>0.37037037037037035</v>
      </c>
      <c r="H21" s="27">
        <v>1.8051948051948052</v>
      </c>
    </row>
    <row r="22" spans="1:8" ht="30" x14ac:dyDescent="0.25">
      <c r="A22" s="20"/>
      <c r="B22" s="2" t="s">
        <v>37</v>
      </c>
      <c r="C22" s="21" t="s">
        <v>72</v>
      </c>
      <c r="D22" s="21" t="s">
        <v>73</v>
      </c>
      <c r="E22" s="22" t="s">
        <v>74</v>
      </c>
      <c r="F22" s="21" t="s">
        <v>75</v>
      </c>
      <c r="G22" s="22" t="s">
        <v>38</v>
      </c>
      <c r="H22" s="23" t="s">
        <v>76</v>
      </c>
    </row>
    <row r="23" spans="1:8" x14ac:dyDescent="0.25">
      <c r="A23" s="49" t="s">
        <v>44</v>
      </c>
      <c r="B23" s="3" t="s">
        <v>1</v>
      </c>
      <c r="C23" s="12">
        <v>56</v>
      </c>
      <c r="D23" s="12">
        <v>39</v>
      </c>
      <c r="E23" s="26">
        <v>0.6964285714285714</v>
      </c>
      <c r="F23" s="12">
        <v>36</v>
      </c>
      <c r="G23" s="26">
        <v>0.6428571428571429</v>
      </c>
      <c r="H23" s="27">
        <v>2.5128205128205128</v>
      </c>
    </row>
    <row r="24" spans="1:8" x14ac:dyDescent="0.25">
      <c r="A24" s="49"/>
      <c r="B24" s="3" t="s">
        <v>2</v>
      </c>
      <c r="C24" s="12">
        <v>58</v>
      </c>
      <c r="D24" s="12">
        <v>48</v>
      </c>
      <c r="E24" s="26">
        <v>0.82758620689655171</v>
      </c>
      <c r="F24" s="12">
        <v>44</v>
      </c>
      <c r="G24" s="26">
        <v>0.75862068965517238</v>
      </c>
      <c r="H24" s="27">
        <v>2.7083333333333335</v>
      </c>
    </row>
    <row r="25" spans="1:8" x14ac:dyDescent="0.25">
      <c r="A25" s="49"/>
      <c r="B25" s="3" t="s">
        <v>3</v>
      </c>
      <c r="C25" s="12">
        <v>68</v>
      </c>
      <c r="D25" s="12">
        <v>55</v>
      </c>
      <c r="E25" s="26">
        <v>0.80882352941176472</v>
      </c>
      <c r="F25" s="12">
        <v>48</v>
      </c>
      <c r="G25" s="26">
        <v>0.70588235294117652</v>
      </c>
      <c r="H25" s="27">
        <v>2.581818181818182</v>
      </c>
    </row>
    <row r="26" spans="1:8" x14ac:dyDescent="0.25">
      <c r="A26" s="49"/>
      <c r="B26" s="3" t="s">
        <v>4</v>
      </c>
      <c r="C26" s="3">
        <v>68</v>
      </c>
      <c r="D26" s="3">
        <v>49</v>
      </c>
      <c r="E26" s="26">
        <v>0.72058823529411764</v>
      </c>
      <c r="F26" s="3">
        <v>42</v>
      </c>
      <c r="G26" s="26">
        <v>0.61764705882352944</v>
      </c>
      <c r="H26" s="27">
        <v>2.5306122448979593</v>
      </c>
    </row>
    <row r="27" spans="1:8" x14ac:dyDescent="0.25">
      <c r="A27" s="49"/>
      <c r="B27" s="3" t="s">
        <v>5</v>
      </c>
      <c r="C27" s="12">
        <v>72</v>
      </c>
      <c r="D27" s="12">
        <v>45</v>
      </c>
      <c r="E27" s="26">
        <v>0.625</v>
      </c>
      <c r="F27" s="12">
        <v>39</v>
      </c>
      <c r="G27" s="26">
        <v>0.54166666666666663</v>
      </c>
      <c r="H27" s="27">
        <v>2.6888888888888891</v>
      </c>
    </row>
    <row r="28" spans="1:8" ht="30" x14ac:dyDescent="0.25">
      <c r="A28" s="20"/>
      <c r="B28" s="2" t="s">
        <v>37</v>
      </c>
      <c r="C28" s="21" t="s">
        <v>72</v>
      </c>
      <c r="D28" s="21" t="s">
        <v>73</v>
      </c>
      <c r="E28" s="22" t="s">
        <v>74</v>
      </c>
      <c r="F28" s="21" t="s">
        <v>75</v>
      </c>
      <c r="G28" s="22" t="s">
        <v>38</v>
      </c>
      <c r="H28" s="23" t="s">
        <v>76</v>
      </c>
    </row>
    <row r="29" spans="1:8" x14ac:dyDescent="0.25">
      <c r="A29" s="49" t="s">
        <v>45</v>
      </c>
      <c r="B29" s="3" t="s">
        <v>1</v>
      </c>
      <c r="C29" s="12">
        <v>32</v>
      </c>
      <c r="D29" s="12">
        <v>32</v>
      </c>
      <c r="E29" s="26">
        <v>1</v>
      </c>
      <c r="F29" s="12">
        <v>30</v>
      </c>
      <c r="G29" s="26">
        <v>0.9375</v>
      </c>
      <c r="H29" s="27">
        <v>2.8531249999999999</v>
      </c>
    </row>
    <row r="30" spans="1:8" x14ac:dyDescent="0.25">
      <c r="A30" s="49"/>
      <c r="B30" s="3" t="s">
        <v>2</v>
      </c>
      <c r="C30" s="12">
        <v>32</v>
      </c>
      <c r="D30" s="12">
        <v>31</v>
      </c>
      <c r="E30" s="26">
        <v>0.96875</v>
      </c>
      <c r="F30" s="12">
        <v>31</v>
      </c>
      <c r="G30" s="26">
        <v>0.96875</v>
      </c>
      <c r="H30" s="27">
        <v>3.2806451612903227</v>
      </c>
    </row>
    <row r="31" spans="1:8" x14ac:dyDescent="0.25">
      <c r="A31" s="49"/>
      <c r="B31" s="3" t="s">
        <v>3</v>
      </c>
      <c r="C31" s="12">
        <v>34</v>
      </c>
      <c r="D31" s="12">
        <v>32</v>
      </c>
      <c r="E31" s="26">
        <v>0.94117647058823528</v>
      </c>
      <c r="F31" s="12">
        <v>29</v>
      </c>
      <c r="G31" s="26">
        <v>0.8529411764705882</v>
      </c>
      <c r="H31" s="27">
        <v>2.7687499999999998</v>
      </c>
    </row>
    <row r="32" spans="1:8" x14ac:dyDescent="0.25">
      <c r="A32" s="49"/>
      <c r="B32" s="3" t="s">
        <v>4</v>
      </c>
      <c r="C32" s="12">
        <v>43</v>
      </c>
      <c r="D32" s="12">
        <v>39</v>
      </c>
      <c r="E32" s="26">
        <v>0.90697674418604646</v>
      </c>
      <c r="F32" s="12">
        <v>39</v>
      </c>
      <c r="G32" s="26">
        <v>0.90697674418604646</v>
      </c>
      <c r="H32" s="27">
        <v>3.0435897435897434</v>
      </c>
    </row>
    <row r="33" spans="1:8" x14ac:dyDescent="0.25">
      <c r="A33" s="49"/>
      <c r="B33" s="3" t="s">
        <v>5</v>
      </c>
      <c r="C33" s="12">
        <v>39</v>
      </c>
      <c r="D33" s="12">
        <v>37</v>
      </c>
      <c r="E33" s="26">
        <v>0.94871794871794868</v>
      </c>
      <c r="F33" s="12">
        <v>35</v>
      </c>
      <c r="G33" s="26">
        <v>0.89743589743589747</v>
      </c>
      <c r="H33" s="27">
        <v>2.9135135135135135</v>
      </c>
    </row>
    <row r="34" spans="1:8" ht="30" x14ac:dyDescent="0.25">
      <c r="A34" s="20"/>
      <c r="B34" s="2" t="s">
        <v>37</v>
      </c>
      <c r="C34" s="21" t="s">
        <v>72</v>
      </c>
      <c r="D34" s="21" t="s">
        <v>73</v>
      </c>
      <c r="E34" s="22" t="s">
        <v>74</v>
      </c>
      <c r="F34" s="21" t="s">
        <v>75</v>
      </c>
      <c r="G34" s="22" t="s">
        <v>38</v>
      </c>
      <c r="H34" s="23" t="s">
        <v>76</v>
      </c>
    </row>
    <row r="35" spans="1:8" x14ac:dyDescent="0.25">
      <c r="A35" s="49" t="s">
        <v>46</v>
      </c>
      <c r="B35" s="3" t="s">
        <v>1</v>
      </c>
      <c r="C35" s="12">
        <v>10</v>
      </c>
      <c r="D35" s="12">
        <v>8</v>
      </c>
      <c r="E35" s="26">
        <v>0.8</v>
      </c>
      <c r="F35" s="12">
        <v>6</v>
      </c>
      <c r="G35" s="26">
        <v>0.6</v>
      </c>
      <c r="H35" s="27">
        <v>2.7124999999999999</v>
      </c>
    </row>
    <row r="36" spans="1:8" x14ac:dyDescent="0.25">
      <c r="A36" s="49"/>
      <c r="B36" s="3" t="s">
        <v>2</v>
      </c>
      <c r="C36" s="12">
        <v>21</v>
      </c>
      <c r="D36" s="12">
        <v>18</v>
      </c>
      <c r="E36" s="26">
        <v>0.8571428571428571</v>
      </c>
      <c r="F36" s="12">
        <v>16</v>
      </c>
      <c r="G36" s="26">
        <v>0.76190476190476186</v>
      </c>
      <c r="H36" s="27">
        <v>2.838888888888889</v>
      </c>
    </row>
    <row r="37" spans="1:8" x14ac:dyDescent="0.25">
      <c r="A37" s="49"/>
      <c r="B37" s="3" t="s">
        <v>3</v>
      </c>
      <c r="C37" s="12">
        <v>16</v>
      </c>
      <c r="D37" s="12">
        <v>15</v>
      </c>
      <c r="E37" s="26">
        <v>0.9375</v>
      </c>
      <c r="F37" s="12">
        <v>14</v>
      </c>
      <c r="G37" s="26">
        <v>0.875</v>
      </c>
      <c r="H37" s="27">
        <v>2.7333333333333334</v>
      </c>
    </row>
    <row r="38" spans="1:8" x14ac:dyDescent="0.25">
      <c r="A38" s="49"/>
      <c r="B38" s="3" t="s">
        <v>4</v>
      </c>
      <c r="C38" s="12">
        <v>24</v>
      </c>
      <c r="D38" s="12">
        <v>19</v>
      </c>
      <c r="E38" s="26">
        <v>0.79166666666666663</v>
      </c>
      <c r="F38" s="12">
        <v>19</v>
      </c>
      <c r="G38" s="26">
        <v>0.79166666666666663</v>
      </c>
      <c r="H38" s="27">
        <v>2.9684210526315788</v>
      </c>
    </row>
    <row r="39" spans="1:8" x14ac:dyDescent="0.25">
      <c r="A39" s="49"/>
      <c r="B39" s="3" t="s">
        <v>5</v>
      </c>
      <c r="C39" s="12">
        <v>22</v>
      </c>
      <c r="D39" s="12">
        <v>21</v>
      </c>
      <c r="E39" s="26">
        <v>0.95454545454545459</v>
      </c>
      <c r="F39" s="12">
        <v>20</v>
      </c>
      <c r="G39" s="26">
        <v>0.90909090909090906</v>
      </c>
      <c r="H39" s="27">
        <v>2.980952380952381</v>
      </c>
    </row>
  </sheetData>
  <mergeCells count="7">
    <mergeCell ref="A35:A39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8" width="13.7109375" style="18" customWidth="1"/>
  </cols>
  <sheetData>
    <row r="1" spans="1:8" ht="30" x14ac:dyDescent="0.25">
      <c r="A1" s="4" t="s">
        <v>47</v>
      </c>
      <c r="B1" s="2" t="s">
        <v>37</v>
      </c>
      <c r="C1" s="21" t="s">
        <v>72</v>
      </c>
      <c r="D1" s="21" t="s">
        <v>73</v>
      </c>
      <c r="E1" s="22" t="s">
        <v>74</v>
      </c>
      <c r="F1" s="21" t="s">
        <v>75</v>
      </c>
      <c r="G1" s="22" t="s">
        <v>38</v>
      </c>
      <c r="H1" s="23" t="s">
        <v>76</v>
      </c>
    </row>
    <row r="2" spans="1:8" x14ac:dyDescent="0.25">
      <c r="A2" s="49" t="s">
        <v>48</v>
      </c>
      <c r="B2" s="3" t="s">
        <v>1</v>
      </c>
      <c r="C2" s="12">
        <v>206</v>
      </c>
      <c r="D2" s="12">
        <v>140</v>
      </c>
      <c r="E2" s="26">
        <v>0.67961165048543692</v>
      </c>
      <c r="F2" s="12">
        <v>122</v>
      </c>
      <c r="G2" s="30">
        <v>0.59223300970873782</v>
      </c>
      <c r="H2" s="31">
        <v>2.5693430656934306</v>
      </c>
    </row>
    <row r="3" spans="1:8" x14ac:dyDescent="0.25">
      <c r="A3" s="49"/>
      <c r="B3" s="3" t="s">
        <v>2</v>
      </c>
      <c r="C3" s="12">
        <v>246</v>
      </c>
      <c r="D3" s="12">
        <v>185</v>
      </c>
      <c r="E3" s="26">
        <v>0.75203252032520329</v>
      </c>
      <c r="F3" s="12">
        <v>170</v>
      </c>
      <c r="G3" s="30">
        <v>0.69105691056910568</v>
      </c>
      <c r="H3" s="31">
        <v>2.8322222222222218</v>
      </c>
    </row>
    <row r="4" spans="1:8" x14ac:dyDescent="0.25">
      <c r="A4" s="49"/>
      <c r="B4" s="3" t="s">
        <v>3</v>
      </c>
      <c r="C4" s="12">
        <v>306</v>
      </c>
      <c r="D4" s="12">
        <v>229</v>
      </c>
      <c r="E4" s="26">
        <v>0.74836601307189543</v>
      </c>
      <c r="F4" s="12">
        <v>184</v>
      </c>
      <c r="G4" s="30">
        <v>0.60130718954248363</v>
      </c>
      <c r="H4" s="31">
        <v>2.3648401826484018</v>
      </c>
    </row>
    <row r="5" spans="1:8" x14ac:dyDescent="0.25">
      <c r="A5" s="49"/>
      <c r="B5" s="3" t="s">
        <v>4</v>
      </c>
      <c r="C5" s="12">
        <v>318</v>
      </c>
      <c r="D5" s="12">
        <v>228.99999999999997</v>
      </c>
      <c r="E5" s="26">
        <v>0.72012578616352196</v>
      </c>
      <c r="F5" s="12">
        <v>198</v>
      </c>
      <c r="G5" s="30">
        <v>0.62264150943396224</v>
      </c>
      <c r="H5" s="31">
        <v>2.6054298642533937</v>
      </c>
    </row>
    <row r="6" spans="1:8" x14ac:dyDescent="0.25">
      <c r="A6" s="49"/>
      <c r="B6" s="3" t="s">
        <v>5</v>
      </c>
      <c r="C6" s="12">
        <v>356</v>
      </c>
      <c r="D6" s="12">
        <v>253</v>
      </c>
      <c r="E6" s="26">
        <v>0.7106741573033708</v>
      </c>
      <c r="F6" s="12">
        <v>197</v>
      </c>
      <c r="G6" s="30">
        <v>0.5533707865168539</v>
      </c>
      <c r="H6" s="31">
        <v>2.4603238866396762</v>
      </c>
    </row>
    <row r="7" spans="1:8" x14ac:dyDescent="0.25">
      <c r="A7" s="49" t="s">
        <v>49</v>
      </c>
      <c r="B7" s="3" t="s">
        <v>1</v>
      </c>
      <c r="C7" s="14" t="s">
        <v>14</v>
      </c>
      <c r="D7" s="14" t="s">
        <v>14</v>
      </c>
      <c r="E7" s="32" t="s">
        <v>14</v>
      </c>
      <c r="F7" s="14" t="s">
        <v>14</v>
      </c>
      <c r="G7" s="14" t="s">
        <v>14</v>
      </c>
      <c r="H7" s="32" t="s">
        <v>14</v>
      </c>
    </row>
    <row r="8" spans="1:8" x14ac:dyDescent="0.25">
      <c r="A8" s="49"/>
      <c r="B8" s="3" t="s">
        <v>2</v>
      </c>
      <c r="C8" s="14" t="s">
        <v>14</v>
      </c>
      <c r="D8" s="14" t="s">
        <v>14</v>
      </c>
      <c r="E8" s="32" t="s">
        <v>14</v>
      </c>
      <c r="F8" s="14" t="s">
        <v>14</v>
      </c>
      <c r="G8" s="14" t="s">
        <v>14</v>
      </c>
      <c r="H8" s="32" t="s">
        <v>14</v>
      </c>
    </row>
    <row r="9" spans="1:8" x14ac:dyDescent="0.25">
      <c r="A9" s="49"/>
      <c r="B9" s="3" t="s">
        <v>3</v>
      </c>
      <c r="C9" s="14" t="s">
        <v>14</v>
      </c>
      <c r="D9" s="14" t="s">
        <v>14</v>
      </c>
      <c r="E9" s="32" t="s">
        <v>14</v>
      </c>
      <c r="F9" s="14" t="s">
        <v>14</v>
      </c>
      <c r="G9" s="14" t="s">
        <v>14</v>
      </c>
      <c r="H9" s="32" t="s">
        <v>14</v>
      </c>
    </row>
    <row r="10" spans="1:8" x14ac:dyDescent="0.25">
      <c r="A10" s="49"/>
      <c r="B10" s="3" t="s">
        <v>4</v>
      </c>
      <c r="C10" s="14" t="s">
        <v>14</v>
      </c>
      <c r="D10" s="14" t="s">
        <v>14</v>
      </c>
      <c r="E10" s="32" t="s">
        <v>14</v>
      </c>
      <c r="F10" s="14" t="s">
        <v>14</v>
      </c>
      <c r="G10" s="14" t="s">
        <v>14</v>
      </c>
      <c r="H10" s="32" t="s">
        <v>14</v>
      </c>
    </row>
    <row r="11" spans="1:8" x14ac:dyDescent="0.25">
      <c r="A11" s="49"/>
      <c r="B11" s="3" t="s">
        <v>5</v>
      </c>
      <c r="C11" s="14" t="s">
        <v>14</v>
      </c>
      <c r="D11" s="14" t="s">
        <v>14</v>
      </c>
      <c r="E11" s="32" t="s">
        <v>14</v>
      </c>
      <c r="F11" s="14" t="s">
        <v>14</v>
      </c>
      <c r="G11" s="14" t="s">
        <v>14</v>
      </c>
      <c r="H11" s="32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J14" sqref="J14"/>
    </sheetView>
  </sheetViews>
  <sheetFormatPr defaultRowHeight="15" x14ac:dyDescent="0.25"/>
  <cols>
    <col min="1" max="1" width="14" style="9" customWidth="1"/>
    <col min="2" max="8" width="14" style="18" customWidth="1"/>
  </cols>
  <sheetData>
    <row r="1" spans="1:8" ht="30" x14ac:dyDescent="0.25">
      <c r="A1" s="4" t="s">
        <v>0</v>
      </c>
      <c r="B1" s="2" t="s">
        <v>37</v>
      </c>
      <c r="C1" s="21" t="s">
        <v>72</v>
      </c>
      <c r="D1" s="21" t="s">
        <v>73</v>
      </c>
      <c r="E1" s="22" t="s">
        <v>74</v>
      </c>
      <c r="F1" s="21" t="s">
        <v>75</v>
      </c>
      <c r="G1" s="22" t="s">
        <v>38</v>
      </c>
      <c r="H1" s="23" t="s">
        <v>76</v>
      </c>
    </row>
    <row r="2" spans="1:8" x14ac:dyDescent="0.25">
      <c r="A2" s="49" t="s">
        <v>7</v>
      </c>
      <c r="B2" s="3" t="s">
        <v>1</v>
      </c>
      <c r="C2" s="12">
        <v>95</v>
      </c>
      <c r="D2" s="12">
        <v>66</v>
      </c>
      <c r="E2" s="26">
        <v>0.69473684210526321</v>
      </c>
      <c r="F2" s="12">
        <v>60</v>
      </c>
      <c r="G2" s="26">
        <v>0.63157894736842102</v>
      </c>
      <c r="H2" s="27">
        <v>2.7075757575757571</v>
      </c>
    </row>
    <row r="3" spans="1:8" x14ac:dyDescent="0.25">
      <c r="A3" s="49"/>
      <c r="B3" s="3" t="s">
        <v>2</v>
      </c>
      <c r="C3" s="12">
        <v>137</v>
      </c>
      <c r="D3" s="12">
        <v>105</v>
      </c>
      <c r="E3" s="26">
        <v>0.76642335766423353</v>
      </c>
      <c r="F3" s="12">
        <v>97</v>
      </c>
      <c r="G3" s="26">
        <v>0.70802919708029199</v>
      </c>
      <c r="H3" s="27">
        <v>2.9038834951456307</v>
      </c>
    </row>
    <row r="4" spans="1:8" x14ac:dyDescent="0.25">
      <c r="A4" s="49"/>
      <c r="B4" s="3" t="s">
        <v>3</v>
      </c>
      <c r="C4" s="12">
        <v>165</v>
      </c>
      <c r="D4" s="12">
        <v>125</v>
      </c>
      <c r="E4" s="26">
        <v>0.75757575757575757</v>
      </c>
      <c r="F4" s="12">
        <v>103</v>
      </c>
      <c r="G4" s="26">
        <v>0.62424242424242427</v>
      </c>
      <c r="H4" s="27">
        <v>2.4296610169491526</v>
      </c>
    </row>
    <row r="5" spans="1:8" x14ac:dyDescent="0.25">
      <c r="A5" s="49"/>
      <c r="B5" s="3" t="s">
        <v>4</v>
      </c>
      <c r="C5" s="12">
        <v>180</v>
      </c>
      <c r="D5" s="12">
        <v>132</v>
      </c>
      <c r="E5" s="26">
        <v>0.73333333333333328</v>
      </c>
      <c r="F5" s="12">
        <v>118</v>
      </c>
      <c r="G5" s="26">
        <v>0.65555555555555556</v>
      </c>
      <c r="H5" s="27">
        <v>2.6928000000000001</v>
      </c>
    </row>
    <row r="6" spans="1:8" x14ac:dyDescent="0.25">
      <c r="A6" s="49"/>
      <c r="B6" s="3" t="s">
        <v>5</v>
      </c>
      <c r="C6" s="12">
        <v>198</v>
      </c>
      <c r="D6" s="12">
        <v>146</v>
      </c>
      <c r="E6" s="26">
        <v>0.73737373737373735</v>
      </c>
      <c r="F6" s="12">
        <v>116</v>
      </c>
      <c r="G6" s="26">
        <v>0.58585858585858586</v>
      </c>
      <c r="H6" s="27">
        <v>2.5239436619718312</v>
      </c>
    </row>
    <row r="7" spans="1:8" x14ac:dyDescent="0.25">
      <c r="A7" s="49" t="s">
        <v>8</v>
      </c>
      <c r="B7" s="3" t="s">
        <v>1</v>
      </c>
      <c r="C7" s="12">
        <v>108</v>
      </c>
      <c r="D7" s="12">
        <v>71</v>
      </c>
      <c r="E7" s="26">
        <v>0.65740740740740744</v>
      </c>
      <c r="F7" s="12">
        <v>60</v>
      </c>
      <c r="G7" s="26">
        <v>0.55555555555555558</v>
      </c>
      <c r="H7" s="27">
        <v>2.4455882352941178</v>
      </c>
    </row>
    <row r="8" spans="1:8" x14ac:dyDescent="0.25">
      <c r="A8" s="49"/>
      <c r="B8" s="3" t="s">
        <v>2</v>
      </c>
      <c r="C8" s="12">
        <v>106</v>
      </c>
      <c r="D8" s="12">
        <v>77</v>
      </c>
      <c r="E8" s="26">
        <v>0.72641509433962259</v>
      </c>
      <c r="F8" s="12">
        <v>70</v>
      </c>
      <c r="G8" s="26">
        <v>0.660377358490566</v>
      </c>
      <c r="H8" s="27">
        <v>2.7391891891891893</v>
      </c>
    </row>
    <row r="9" spans="1:8" x14ac:dyDescent="0.25">
      <c r="A9" s="49"/>
      <c r="B9" s="3" t="s">
        <v>3</v>
      </c>
      <c r="C9" s="12">
        <v>136</v>
      </c>
      <c r="D9" s="12">
        <v>101</v>
      </c>
      <c r="E9" s="26">
        <v>0.74264705882352944</v>
      </c>
      <c r="F9" s="12">
        <v>79</v>
      </c>
      <c r="G9" s="26">
        <v>0.58088235294117652</v>
      </c>
      <c r="H9" s="27">
        <v>2.3081632653061224</v>
      </c>
    </row>
    <row r="10" spans="1:8" x14ac:dyDescent="0.25">
      <c r="A10" s="49"/>
      <c r="B10" s="3" t="s">
        <v>4</v>
      </c>
      <c r="C10" s="12">
        <v>136</v>
      </c>
      <c r="D10" s="12">
        <v>95</v>
      </c>
      <c r="E10" s="26">
        <v>0.69852941176470584</v>
      </c>
      <c r="F10" s="12">
        <v>79</v>
      </c>
      <c r="G10" s="26">
        <v>0.58088235294117652</v>
      </c>
      <c r="H10" s="27">
        <v>2.4914893617021279</v>
      </c>
    </row>
    <row r="11" spans="1:8" x14ac:dyDescent="0.25">
      <c r="A11" s="49"/>
      <c r="B11" s="3" t="s">
        <v>5</v>
      </c>
      <c r="C11" s="12">
        <v>155</v>
      </c>
      <c r="D11" s="12">
        <v>104.99999999999999</v>
      </c>
      <c r="E11" s="26">
        <v>0.67741935483870963</v>
      </c>
      <c r="F11" s="12">
        <v>80</v>
      </c>
      <c r="G11" s="26">
        <v>0.5161290322580645</v>
      </c>
      <c r="H11" s="27">
        <v>2.3912621359223301</v>
      </c>
    </row>
    <row r="12" spans="1:8" ht="30" x14ac:dyDescent="0.25">
      <c r="A12" s="4" t="s">
        <v>50</v>
      </c>
      <c r="B12" s="2" t="s">
        <v>37</v>
      </c>
      <c r="C12" s="21" t="s">
        <v>72</v>
      </c>
      <c r="D12" s="21" t="s">
        <v>73</v>
      </c>
      <c r="E12" s="22" t="s">
        <v>74</v>
      </c>
      <c r="F12" s="21" t="s">
        <v>75</v>
      </c>
      <c r="G12" s="22" t="s">
        <v>38</v>
      </c>
      <c r="H12" s="23" t="s">
        <v>76</v>
      </c>
    </row>
    <row r="13" spans="1:8" x14ac:dyDescent="0.25">
      <c r="A13" s="55" t="s">
        <v>51</v>
      </c>
      <c r="B13" s="3" t="s">
        <v>1</v>
      </c>
      <c r="C13" s="12">
        <v>5</v>
      </c>
      <c r="D13" s="12">
        <v>3</v>
      </c>
      <c r="E13" s="26">
        <v>0.6</v>
      </c>
      <c r="F13" s="12">
        <v>3</v>
      </c>
      <c r="G13" s="26">
        <v>0.6</v>
      </c>
      <c r="H13" s="27">
        <v>2</v>
      </c>
    </row>
    <row r="14" spans="1:8" x14ac:dyDescent="0.25">
      <c r="A14" s="56"/>
      <c r="B14" s="3" t="s">
        <v>2</v>
      </c>
      <c r="C14" s="12">
        <v>7</v>
      </c>
      <c r="D14" s="12">
        <v>7</v>
      </c>
      <c r="E14" s="26">
        <v>1</v>
      </c>
      <c r="F14" s="12">
        <v>7</v>
      </c>
      <c r="G14" s="26">
        <v>1</v>
      </c>
      <c r="H14" s="27">
        <v>3</v>
      </c>
    </row>
    <row r="15" spans="1:8" x14ac:dyDescent="0.25">
      <c r="A15" s="56"/>
      <c r="B15" s="3" t="s">
        <v>3</v>
      </c>
      <c r="C15" s="12">
        <v>5</v>
      </c>
      <c r="D15" s="12">
        <v>4</v>
      </c>
      <c r="E15" s="26">
        <v>0.8</v>
      </c>
      <c r="F15" s="12">
        <v>4</v>
      </c>
      <c r="G15" s="26">
        <v>0.8</v>
      </c>
      <c r="H15" s="27">
        <v>2.85</v>
      </c>
    </row>
    <row r="16" spans="1:8" x14ac:dyDescent="0.25">
      <c r="A16" s="56"/>
      <c r="B16" s="3" t="s">
        <v>4</v>
      </c>
      <c r="C16" s="12">
        <v>10</v>
      </c>
      <c r="D16" s="12">
        <v>6</v>
      </c>
      <c r="E16" s="26">
        <v>0.6</v>
      </c>
      <c r="F16" s="12">
        <v>5</v>
      </c>
      <c r="G16" s="26">
        <v>0.5</v>
      </c>
      <c r="H16" s="27">
        <v>1.8333333333333333</v>
      </c>
    </row>
    <row r="17" spans="1:8" x14ac:dyDescent="0.25">
      <c r="A17" s="57"/>
      <c r="B17" s="3" t="s">
        <v>5</v>
      </c>
      <c r="C17" s="12">
        <v>11</v>
      </c>
      <c r="D17" s="12">
        <v>6</v>
      </c>
      <c r="E17" s="26">
        <v>0.54545454545454541</v>
      </c>
      <c r="F17" s="12">
        <v>4</v>
      </c>
      <c r="G17" s="26">
        <v>0.36363636363636365</v>
      </c>
      <c r="H17" s="27">
        <v>1.8833333333333333</v>
      </c>
    </row>
    <row r="18" spans="1:8" x14ac:dyDescent="0.25">
      <c r="A18" s="54" t="s">
        <v>52</v>
      </c>
      <c r="B18" s="3" t="s">
        <v>1</v>
      </c>
      <c r="C18" s="33" t="s">
        <v>14</v>
      </c>
      <c r="D18" s="33" t="s">
        <v>14</v>
      </c>
      <c r="E18" s="26" t="s">
        <v>14</v>
      </c>
      <c r="F18" s="33" t="s">
        <v>14</v>
      </c>
      <c r="G18" s="26" t="s">
        <v>14</v>
      </c>
      <c r="H18" s="34" t="s">
        <v>14</v>
      </c>
    </row>
    <row r="19" spans="1:8" x14ac:dyDescent="0.25">
      <c r="A19" s="54"/>
      <c r="B19" s="3" t="s">
        <v>2</v>
      </c>
      <c r="C19" s="12">
        <v>1</v>
      </c>
      <c r="D19" s="12">
        <v>1</v>
      </c>
      <c r="E19" s="26">
        <v>1</v>
      </c>
      <c r="F19" s="12">
        <v>1</v>
      </c>
      <c r="G19" s="26">
        <v>1</v>
      </c>
      <c r="H19" s="27">
        <v>3</v>
      </c>
    </row>
    <row r="20" spans="1:8" x14ac:dyDescent="0.25">
      <c r="A20" s="54"/>
      <c r="B20" s="3" t="s">
        <v>3</v>
      </c>
      <c r="C20" s="33">
        <v>1</v>
      </c>
      <c r="D20" s="33">
        <v>1</v>
      </c>
      <c r="E20" s="26">
        <v>1</v>
      </c>
      <c r="F20" s="33">
        <v>1</v>
      </c>
      <c r="G20" s="26">
        <v>1</v>
      </c>
      <c r="H20" s="34">
        <v>3</v>
      </c>
    </row>
    <row r="21" spans="1:8" x14ac:dyDescent="0.25">
      <c r="A21" s="54"/>
      <c r="B21" s="3" t="s">
        <v>4</v>
      </c>
      <c r="C21" s="12">
        <v>2</v>
      </c>
      <c r="D21" s="12">
        <v>2</v>
      </c>
      <c r="E21" s="26">
        <v>1</v>
      </c>
      <c r="F21" s="12">
        <v>2</v>
      </c>
      <c r="G21" s="26">
        <v>1</v>
      </c>
      <c r="H21" s="27">
        <v>3.5</v>
      </c>
    </row>
    <row r="22" spans="1:8" x14ac:dyDescent="0.25">
      <c r="A22" s="54"/>
      <c r="B22" s="3" t="s">
        <v>5</v>
      </c>
      <c r="C22" s="12">
        <v>1</v>
      </c>
      <c r="D22" s="12">
        <v>0</v>
      </c>
      <c r="E22" s="26">
        <v>0</v>
      </c>
      <c r="F22" s="12">
        <v>0</v>
      </c>
      <c r="G22" s="26">
        <v>0</v>
      </c>
      <c r="H22" s="34" t="s">
        <v>14</v>
      </c>
    </row>
    <row r="23" spans="1:8" x14ac:dyDescent="0.25">
      <c r="A23" s="49" t="s">
        <v>15</v>
      </c>
      <c r="B23" s="3" t="s">
        <v>1</v>
      </c>
      <c r="C23" s="12">
        <v>13</v>
      </c>
      <c r="D23" s="12">
        <v>9</v>
      </c>
      <c r="E23" s="26">
        <v>0.69230769230769229</v>
      </c>
      <c r="F23" s="12">
        <v>7</v>
      </c>
      <c r="G23" s="26">
        <v>0.53846153846153844</v>
      </c>
      <c r="H23" s="27">
        <v>2.1111111111111112</v>
      </c>
    </row>
    <row r="24" spans="1:8" x14ac:dyDescent="0.25">
      <c r="A24" s="49"/>
      <c r="B24" s="3" t="s">
        <v>2</v>
      </c>
      <c r="C24" s="12">
        <v>16</v>
      </c>
      <c r="D24" s="12">
        <v>13</v>
      </c>
      <c r="E24" s="26">
        <v>0.8125</v>
      </c>
      <c r="F24" s="12">
        <v>13</v>
      </c>
      <c r="G24" s="26">
        <v>0.8125</v>
      </c>
      <c r="H24" s="27">
        <v>2.9</v>
      </c>
    </row>
    <row r="25" spans="1:8" x14ac:dyDescent="0.25">
      <c r="A25" s="49"/>
      <c r="B25" s="3" t="s">
        <v>3</v>
      </c>
      <c r="C25" s="33">
        <v>14</v>
      </c>
      <c r="D25" s="33">
        <v>9</v>
      </c>
      <c r="E25" s="26">
        <v>0.6428571428571429</v>
      </c>
      <c r="F25" s="33">
        <v>9</v>
      </c>
      <c r="G25" s="26">
        <v>0.6428571428571429</v>
      </c>
      <c r="H25" s="34">
        <v>3</v>
      </c>
    </row>
    <row r="26" spans="1:8" x14ac:dyDescent="0.25">
      <c r="A26" s="49"/>
      <c r="B26" s="3" t="s">
        <v>4</v>
      </c>
      <c r="C26" s="12">
        <v>15</v>
      </c>
      <c r="D26" s="12">
        <v>12</v>
      </c>
      <c r="E26" s="26">
        <v>0.8</v>
      </c>
      <c r="F26" s="12">
        <v>10</v>
      </c>
      <c r="G26" s="26">
        <v>0.66666666666666663</v>
      </c>
      <c r="H26" s="27">
        <v>2.7249999999999996</v>
      </c>
    </row>
    <row r="27" spans="1:8" x14ac:dyDescent="0.25">
      <c r="A27" s="49"/>
      <c r="B27" s="3" t="s">
        <v>5</v>
      </c>
      <c r="C27" s="12">
        <v>12</v>
      </c>
      <c r="D27" s="12">
        <v>10</v>
      </c>
      <c r="E27" s="26">
        <v>0.83333333333333337</v>
      </c>
      <c r="F27" s="12">
        <v>9</v>
      </c>
      <c r="G27" s="26">
        <v>0.75</v>
      </c>
      <c r="H27" s="27">
        <v>2.67</v>
      </c>
    </row>
    <row r="28" spans="1:8" x14ac:dyDescent="0.25">
      <c r="A28" s="49" t="s">
        <v>16</v>
      </c>
      <c r="B28" s="3" t="s">
        <v>1</v>
      </c>
      <c r="C28" s="12">
        <v>5</v>
      </c>
      <c r="D28" s="12">
        <v>1</v>
      </c>
      <c r="E28" s="26">
        <v>0.2</v>
      </c>
      <c r="F28" s="12">
        <v>1</v>
      </c>
      <c r="G28" s="26">
        <v>0.2</v>
      </c>
      <c r="H28" s="27">
        <v>4</v>
      </c>
    </row>
    <row r="29" spans="1:8" x14ac:dyDescent="0.25">
      <c r="A29" s="49"/>
      <c r="B29" s="3" t="s">
        <v>2</v>
      </c>
      <c r="C29" s="12">
        <v>10</v>
      </c>
      <c r="D29" s="12">
        <v>7</v>
      </c>
      <c r="E29" s="26">
        <v>0.7</v>
      </c>
      <c r="F29" s="12">
        <v>7</v>
      </c>
      <c r="G29" s="26">
        <v>0.7</v>
      </c>
      <c r="H29" s="27">
        <v>3.2428571428571424</v>
      </c>
    </row>
    <row r="30" spans="1:8" x14ac:dyDescent="0.25">
      <c r="A30" s="49"/>
      <c r="B30" s="3" t="s">
        <v>3</v>
      </c>
      <c r="C30" s="12">
        <v>15</v>
      </c>
      <c r="D30" s="12">
        <v>12</v>
      </c>
      <c r="E30" s="26">
        <v>0.8</v>
      </c>
      <c r="F30" s="12">
        <v>8</v>
      </c>
      <c r="G30" s="26">
        <v>0.53333333333333333</v>
      </c>
      <c r="H30" s="27">
        <v>2.0833333333333335</v>
      </c>
    </row>
    <row r="31" spans="1:8" x14ac:dyDescent="0.25">
      <c r="A31" s="49"/>
      <c r="B31" s="3" t="s">
        <v>4</v>
      </c>
      <c r="C31" s="12">
        <v>14</v>
      </c>
      <c r="D31" s="12">
        <v>9</v>
      </c>
      <c r="E31" s="26">
        <v>0.6428571428571429</v>
      </c>
      <c r="F31" s="12">
        <v>8</v>
      </c>
      <c r="G31" s="26">
        <v>0.5714285714285714</v>
      </c>
      <c r="H31" s="27">
        <v>3.0777777777777775</v>
      </c>
    </row>
    <row r="32" spans="1:8" x14ac:dyDescent="0.25">
      <c r="A32" s="49"/>
      <c r="B32" s="3" t="s">
        <v>5</v>
      </c>
      <c r="C32" s="12">
        <v>15</v>
      </c>
      <c r="D32" s="12">
        <v>12</v>
      </c>
      <c r="E32" s="26">
        <v>0.8</v>
      </c>
      <c r="F32" s="12">
        <v>9</v>
      </c>
      <c r="G32" s="26">
        <v>0.6</v>
      </c>
      <c r="H32" s="27">
        <v>2.3583333333333334</v>
      </c>
    </row>
    <row r="33" spans="1:8" x14ac:dyDescent="0.25">
      <c r="A33" s="49" t="s">
        <v>17</v>
      </c>
      <c r="B33" s="3" t="s">
        <v>1</v>
      </c>
      <c r="C33" s="12">
        <v>52</v>
      </c>
      <c r="D33" s="12">
        <v>31</v>
      </c>
      <c r="E33" s="26">
        <v>0.59615384615384615</v>
      </c>
      <c r="F33" s="12">
        <v>25</v>
      </c>
      <c r="G33" s="26">
        <v>0.48076923076923078</v>
      </c>
      <c r="H33" s="27">
        <v>2.3071428571428569</v>
      </c>
    </row>
    <row r="34" spans="1:8" x14ac:dyDescent="0.25">
      <c r="A34" s="49"/>
      <c r="B34" s="3" t="s">
        <v>2</v>
      </c>
      <c r="C34" s="12">
        <v>67</v>
      </c>
      <c r="D34" s="12">
        <v>48</v>
      </c>
      <c r="E34" s="26">
        <v>0.71641791044776115</v>
      </c>
      <c r="F34" s="12">
        <v>41</v>
      </c>
      <c r="G34" s="26">
        <v>0.61194029850746268</v>
      </c>
      <c r="H34" s="27">
        <v>2.5106382978723403</v>
      </c>
    </row>
    <row r="35" spans="1:8" x14ac:dyDescent="0.25">
      <c r="A35" s="49"/>
      <c r="B35" s="3" t="s">
        <v>3</v>
      </c>
      <c r="C35" s="12">
        <v>110</v>
      </c>
      <c r="D35" s="12">
        <v>76</v>
      </c>
      <c r="E35" s="26">
        <v>0.69090909090909092</v>
      </c>
      <c r="F35" s="12">
        <v>62</v>
      </c>
      <c r="G35" s="26">
        <v>0.5636363636363636</v>
      </c>
      <c r="H35" s="27">
        <v>2.2547945205479452</v>
      </c>
    </row>
    <row r="36" spans="1:8" x14ac:dyDescent="0.25">
      <c r="A36" s="49"/>
      <c r="B36" s="3" t="s">
        <v>4</v>
      </c>
      <c r="C36" s="12">
        <v>98</v>
      </c>
      <c r="D36" s="12">
        <v>63.999999999999993</v>
      </c>
      <c r="E36" s="26">
        <v>0.65306122448979587</v>
      </c>
      <c r="F36" s="12">
        <v>55</v>
      </c>
      <c r="G36" s="26">
        <v>0.56122448979591832</v>
      </c>
      <c r="H36" s="27">
        <v>2.3698412698412699</v>
      </c>
    </row>
    <row r="37" spans="1:8" x14ac:dyDescent="0.25">
      <c r="A37" s="49"/>
      <c r="B37" s="3" t="s">
        <v>5</v>
      </c>
      <c r="C37" s="12">
        <v>136</v>
      </c>
      <c r="D37" s="12">
        <v>83</v>
      </c>
      <c r="E37" s="26">
        <v>0.61029411764705888</v>
      </c>
      <c r="F37" s="12">
        <v>60</v>
      </c>
      <c r="G37" s="26">
        <v>0.44117647058823528</v>
      </c>
      <c r="H37" s="27">
        <v>2.2567901234567898</v>
      </c>
    </row>
    <row r="38" spans="1:8" x14ac:dyDescent="0.25">
      <c r="A38" s="49" t="s">
        <v>18</v>
      </c>
      <c r="B38" s="3" t="s">
        <v>1</v>
      </c>
      <c r="C38" s="12">
        <v>1</v>
      </c>
      <c r="D38" s="12">
        <v>0</v>
      </c>
      <c r="E38" s="26">
        <v>0</v>
      </c>
      <c r="F38" s="12">
        <v>0</v>
      </c>
      <c r="G38" s="26">
        <v>0</v>
      </c>
      <c r="H38" s="34" t="s">
        <v>14</v>
      </c>
    </row>
    <row r="39" spans="1:8" x14ac:dyDescent="0.25">
      <c r="A39" s="49"/>
      <c r="B39" s="3" t="s">
        <v>2</v>
      </c>
      <c r="C39" s="12">
        <v>2</v>
      </c>
      <c r="D39" s="12">
        <v>2</v>
      </c>
      <c r="E39" s="26">
        <v>1</v>
      </c>
      <c r="F39" s="12">
        <v>1</v>
      </c>
      <c r="G39" s="26">
        <v>0.5</v>
      </c>
      <c r="H39" s="27">
        <v>1.65</v>
      </c>
    </row>
    <row r="40" spans="1:8" x14ac:dyDescent="0.25">
      <c r="A40" s="49"/>
      <c r="B40" s="3" t="s">
        <v>3</v>
      </c>
      <c r="C40" s="12">
        <v>3</v>
      </c>
      <c r="D40" s="12">
        <v>3</v>
      </c>
      <c r="E40" s="26">
        <v>1</v>
      </c>
      <c r="F40" s="12">
        <v>2</v>
      </c>
      <c r="G40" s="26">
        <v>0.66666666666666663</v>
      </c>
      <c r="H40" s="27">
        <v>1.9</v>
      </c>
    </row>
    <row r="41" spans="1:8" x14ac:dyDescent="0.25">
      <c r="A41" s="49"/>
      <c r="B41" s="3" t="s">
        <v>4</v>
      </c>
      <c r="C41" s="12">
        <v>1</v>
      </c>
      <c r="D41" s="12">
        <v>1</v>
      </c>
      <c r="E41" s="26">
        <v>1</v>
      </c>
      <c r="F41" s="12">
        <v>0</v>
      </c>
      <c r="G41" s="26">
        <v>0</v>
      </c>
      <c r="H41" s="27">
        <v>0</v>
      </c>
    </row>
    <row r="42" spans="1:8" x14ac:dyDescent="0.25">
      <c r="A42" s="49"/>
      <c r="B42" s="3" t="s">
        <v>5</v>
      </c>
      <c r="C42" s="12">
        <v>2</v>
      </c>
      <c r="D42" s="12">
        <v>1</v>
      </c>
      <c r="E42" s="26">
        <v>0.5</v>
      </c>
      <c r="F42" s="12">
        <v>0</v>
      </c>
      <c r="G42" s="26">
        <v>0</v>
      </c>
      <c r="H42" s="27">
        <v>0</v>
      </c>
    </row>
    <row r="43" spans="1:8" x14ac:dyDescent="0.25">
      <c r="A43" s="54" t="s">
        <v>53</v>
      </c>
      <c r="B43" s="3" t="s">
        <v>1</v>
      </c>
      <c r="C43" s="12">
        <v>112</v>
      </c>
      <c r="D43" s="12">
        <v>82</v>
      </c>
      <c r="E43" s="26">
        <v>0.7321428571428571</v>
      </c>
      <c r="F43" s="12">
        <v>73</v>
      </c>
      <c r="G43" s="26">
        <v>0.6517857142857143</v>
      </c>
      <c r="H43" s="27">
        <v>2.674390243902439</v>
      </c>
    </row>
    <row r="44" spans="1:8" x14ac:dyDescent="0.25">
      <c r="A44" s="54"/>
      <c r="B44" s="3" t="s">
        <v>2</v>
      </c>
      <c r="C44" s="12">
        <v>115</v>
      </c>
      <c r="D44" s="12">
        <v>84</v>
      </c>
      <c r="E44" s="26">
        <v>0.73043478260869565</v>
      </c>
      <c r="F44" s="12">
        <v>80</v>
      </c>
      <c r="G44" s="26">
        <v>0.69565217391304346</v>
      </c>
      <c r="H44" s="27">
        <v>3.0790123456790122</v>
      </c>
    </row>
    <row r="45" spans="1:8" x14ac:dyDescent="0.25">
      <c r="A45" s="54"/>
      <c r="B45" s="3" t="s">
        <v>3</v>
      </c>
      <c r="C45" s="12">
        <v>122</v>
      </c>
      <c r="D45" s="12">
        <v>94</v>
      </c>
      <c r="E45" s="26">
        <v>0.77049180327868849</v>
      </c>
      <c r="F45" s="12">
        <v>75</v>
      </c>
      <c r="G45" s="26">
        <v>0.61475409836065575</v>
      </c>
      <c r="H45" s="27">
        <v>2.4465909090909093</v>
      </c>
    </row>
    <row r="46" spans="1:8" x14ac:dyDescent="0.25">
      <c r="A46" s="54"/>
      <c r="B46" s="3" t="s">
        <v>4</v>
      </c>
      <c r="C46" s="12">
        <v>152</v>
      </c>
      <c r="D46" s="12">
        <v>119</v>
      </c>
      <c r="E46" s="26">
        <v>0.78289473684210531</v>
      </c>
      <c r="F46" s="12">
        <v>104</v>
      </c>
      <c r="G46" s="26">
        <v>0.68421052631578949</v>
      </c>
      <c r="H46" s="27">
        <v>2.6973214285714282</v>
      </c>
    </row>
    <row r="47" spans="1:8" x14ac:dyDescent="0.25">
      <c r="A47" s="54"/>
      <c r="B47" s="3" t="s">
        <v>5</v>
      </c>
      <c r="C47" s="12">
        <v>152</v>
      </c>
      <c r="D47" s="12">
        <v>118</v>
      </c>
      <c r="E47" s="26">
        <v>0.77631578947368418</v>
      </c>
      <c r="F47" s="12">
        <v>94</v>
      </c>
      <c r="G47" s="26">
        <v>0.61842105263157898</v>
      </c>
      <c r="H47" s="27">
        <v>2.5342105263157895</v>
      </c>
    </row>
    <row r="48" spans="1:8" x14ac:dyDescent="0.25">
      <c r="A48" s="54" t="s">
        <v>54</v>
      </c>
      <c r="B48" s="3" t="s">
        <v>1</v>
      </c>
      <c r="C48" s="12">
        <v>10</v>
      </c>
      <c r="D48" s="12">
        <v>8</v>
      </c>
      <c r="E48" s="26">
        <v>0.8</v>
      </c>
      <c r="F48" s="12">
        <v>8</v>
      </c>
      <c r="G48" s="26">
        <v>0.8</v>
      </c>
      <c r="H48" s="27">
        <v>2.9624999999999999</v>
      </c>
    </row>
    <row r="49" spans="1:8" x14ac:dyDescent="0.25">
      <c r="A49" s="54"/>
      <c r="B49" s="3" t="s">
        <v>2</v>
      </c>
      <c r="C49" s="12">
        <v>18</v>
      </c>
      <c r="D49" s="12">
        <v>15</v>
      </c>
      <c r="E49" s="26">
        <v>0.83333333333333337</v>
      </c>
      <c r="F49" s="12">
        <v>13</v>
      </c>
      <c r="G49" s="26">
        <v>0.72222222222222221</v>
      </c>
      <c r="H49" s="27">
        <v>2.3571428571428572</v>
      </c>
    </row>
    <row r="50" spans="1:8" x14ac:dyDescent="0.25">
      <c r="A50" s="54"/>
      <c r="B50" s="3" t="s">
        <v>3</v>
      </c>
      <c r="C50" s="12">
        <v>30</v>
      </c>
      <c r="D50" s="12">
        <v>27</v>
      </c>
      <c r="E50" s="26">
        <v>0.9</v>
      </c>
      <c r="F50" s="12">
        <v>21</v>
      </c>
      <c r="G50" s="26">
        <v>0.7</v>
      </c>
      <c r="H50" s="27">
        <v>2.3296296296296299</v>
      </c>
    </row>
    <row r="51" spans="1:8" x14ac:dyDescent="0.25">
      <c r="A51" s="54"/>
      <c r="B51" s="3" t="s">
        <v>4</v>
      </c>
      <c r="C51" s="12">
        <v>22</v>
      </c>
      <c r="D51" s="12">
        <v>14</v>
      </c>
      <c r="E51" s="26">
        <v>0.63636363636363635</v>
      </c>
      <c r="F51" s="12">
        <v>12</v>
      </c>
      <c r="G51" s="26">
        <v>0.54545454545454541</v>
      </c>
      <c r="H51" s="27">
        <v>2.7142857142857144</v>
      </c>
    </row>
    <row r="52" spans="1:8" x14ac:dyDescent="0.25">
      <c r="A52" s="54"/>
      <c r="B52" s="3" t="s">
        <v>5</v>
      </c>
      <c r="C52" s="12">
        <v>26</v>
      </c>
      <c r="D52" s="12">
        <v>23</v>
      </c>
      <c r="E52" s="26">
        <v>0.88461538461538458</v>
      </c>
      <c r="F52" s="12">
        <v>21</v>
      </c>
      <c r="G52" s="26">
        <v>0.80769230769230771</v>
      </c>
      <c r="H52" s="27">
        <v>3.0304347826086957</v>
      </c>
    </row>
    <row r="53" spans="1:8" x14ac:dyDescent="0.25">
      <c r="A53" s="54" t="s">
        <v>55</v>
      </c>
      <c r="B53" s="3" t="s">
        <v>1</v>
      </c>
      <c r="C53" s="12">
        <v>8</v>
      </c>
      <c r="D53" s="12">
        <v>6</v>
      </c>
      <c r="E53" s="26">
        <v>0.75</v>
      </c>
      <c r="F53" s="12">
        <v>5</v>
      </c>
      <c r="G53" s="26">
        <v>0.625</v>
      </c>
      <c r="H53" s="27">
        <v>2.5666666666666669</v>
      </c>
    </row>
    <row r="54" spans="1:8" x14ac:dyDescent="0.25">
      <c r="A54" s="54"/>
      <c r="B54" s="3" t="s">
        <v>2</v>
      </c>
      <c r="C54" s="12">
        <v>10</v>
      </c>
      <c r="D54" s="12">
        <v>8</v>
      </c>
      <c r="E54" s="26">
        <v>0.8</v>
      </c>
      <c r="F54" s="12">
        <v>7</v>
      </c>
      <c r="G54" s="26">
        <v>0.7</v>
      </c>
      <c r="H54" s="27">
        <v>2.7124999999999999</v>
      </c>
    </row>
    <row r="55" spans="1:8" x14ac:dyDescent="0.25">
      <c r="A55" s="54"/>
      <c r="B55" s="3" t="s">
        <v>3</v>
      </c>
      <c r="C55" s="12">
        <v>6</v>
      </c>
      <c r="D55" s="12">
        <v>3</v>
      </c>
      <c r="E55" s="26">
        <v>0.5</v>
      </c>
      <c r="F55" s="12">
        <v>2</v>
      </c>
      <c r="G55" s="26">
        <v>0.33333333333333331</v>
      </c>
      <c r="H55" s="27">
        <v>2</v>
      </c>
    </row>
    <row r="56" spans="1:8" x14ac:dyDescent="0.25">
      <c r="A56" s="54"/>
      <c r="B56" s="3" t="s">
        <v>4</v>
      </c>
      <c r="C56" s="12">
        <v>4</v>
      </c>
      <c r="D56" s="12">
        <v>2</v>
      </c>
      <c r="E56" s="26">
        <v>0.5</v>
      </c>
      <c r="F56" s="12">
        <v>2</v>
      </c>
      <c r="G56" s="26">
        <v>0.5</v>
      </c>
      <c r="H56" s="27">
        <v>4</v>
      </c>
    </row>
    <row r="57" spans="1:8" x14ac:dyDescent="0.25">
      <c r="A57" s="54"/>
      <c r="B57" s="3" t="s">
        <v>5</v>
      </c>
      <c r="C57" s="12">
        <v>1</v>
      </c>
      <c r="D57" s="12">
        <v>0</v>
      </c>
      <c r="E57" s="26">
        <v>0</v>
      </c>
      <c r="F57" s="12">
        <v>0</v>
      </c>
      <c r="G57" s="26">
        <v>0</v>
      </c>
      <c r="H57" s="34" t="s">
        <v>14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4" sqref="C14"/>
    </sheetView>
  </sheetViews>
  <sheetFormatPr defaultRowHeight="15" x14ac:dyDescent="0.25"/>
  <cols>
    <col min="1" max="1" width="23.28515625" customWidth="1"/>
  </cols>
  <sheetData>
    <row r="1" spans="1:6" x14ac:dyDescent="0.25">
      <c r="A1" s="58" t="s">
        <v>41</v>
      </c>
      <c r="B1" s="59"/>
      <c r="C1" s="59"/>
      <c r="D1" s="59"/>
      <c r="E1" s="59"/>
      <c r="F1" s="59"/>
    </row>
    <row r="2" spans="1:6" x14ac:dyDescent="0.25">
      <c r="A2" s="60" t="s">
        <v>77</v>
      </c>
      <c r="B2" s="45" t="s">
        <v>78</v>
      </c>
      <c r="C2" s="45"/>
      <c r="D2" s="45"/>
      <c r="E2" s="45"/>
      <c r="F2" s="45"/>
    </row>
    <row r="3" spans="1:6" x14ac:dyDescent="0.25">
      <c r="A3" s="60"/>
      <c r="B3" s="10" t="s">
        <v>66</v>
      </c>
      <c r="C3" s="10" t="s">
        <v>67</v>
      </c>
      <c r="D3" s="10" t="s">
        <v>68</v>
      </c>
      <c r="E3" s="10" t="s">
        <v>69</v>
      </c>
      <c r="F3" s="10" t="s">
        <v>70</v>
      </c>
    </row>
    <row r="4" spans="1:6" x14ac:dyDescent="0.25">
      <c r="A4" s="42" t="s">
        <v>79</v>
      </c>
      <c r="B4" s="43" t="s">
        <v>14</v>
      </c>
      <c r="C4" s="43" t="s">
        <v>14</v>
      </c>
      <c r="D4" s="43" t="s">
        <v>14</v>
      </c>
      <c r="E4" s="43" t="s">
        <v>14</v>
      </c>
      <c r="F4" s="43" t="s">
        <v>14</v>
      </c>
    </row>
    <row r="5" spans="1:6" x14ac:dyDescent="0.25">
      <c r="A5" s="42" t="s">
        <v>71</v>
      </c>
      <c r="B5" s="1">
        <v>0</v>
      </c>
      <c r="C5" s="1">
        <v>1</v>
      </c>
      <c r="D5" s="1">
        <v>1</v>
      </c>
      <c r="E5" s="1">
        <v>1</v>
      </c>
      <c r="F5" s="1">
        <v>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K12" sqref="K12"/>
    </sheetView>
  </sheetViews>
  <sheetFormatPr defaultRowHeight="15" x14ac:dyDescent="0.25"/>
  <cols>
    <col min="1" max="1" width="15.42578125" style="9" customWidth="1"/>
    <col min="2" max="11" width="11.7109375" style="18" customWidth="1"/>
  </cols>
  <sheetData>
    <row r="1" spans="1:11" ht="45" x14ac:dyDescent="0.25">
      <c r="A1" s="35" t="s">
        <v>37</v>
      </c>
      <c r="B1" s="21" t="s">
        <v>56</v>
      </c>
      <c r="C1" s="21" t="s">
        <v>57</v>
      </c>
      <c r="D1" s="21" t="s">
        <v>58</v>
      </c>
      <c r="E1" s="21" t="s">
        <v>59</v>
      </c>
      <c r="F1" s="21" t="s">
        <v>60</v>
      </c>
      <c r="G1" s="21" t="s">
        <v>61</v>
      </c>
      <c r="H1" s="21" t="s">
        <v>62</v>
      </c>
      <c r="I1" s="21" t="s">
        <v>63</v>
      </c>
      <c r="J1" s="21" t="s">
        <v>64</v>
      </c>
      <c r="K1" s="21" t="s">
        <v>65</v>
      </c>
    </row>
    <row r="2" spans="1:11" x14ac:dyDescent="0.25">
      <c r="A2" s="5" t="s">
        <v>1</v>
      </c>
      <c r="B2" s="36">
        <v>8</v>
      </c>
      <c r="C2" s="37">
        <v>1553.9999700000001</v>
      </c>
      <c r="D2" s="38">
        <v>448.22612344966831</v>
      </c>
      <c r="E2" s="37">
        <v>51.799999</v>
      </c>
      <c r="F2" s="37">
        <v>3.4670000000000001</v>
      </c>
      <c r="G2" s="39">
        <v>1.7669999999999999</v>
      </c>
      <c r="H2" s="38">
        <v>14.94087078165561</v>
      </c>
      <c r="I2" s="36">
        <v>205</v>
      </c>
      <c r="J2" s="36">
        <v>232</v>
      </c>
      <c r="K2" s="40">
        <v>0.88362068965517238</v>
      </c>
    </row>
    <row r="3" spans="1:11" x14ac:dyDescent="0.25">
      <c r="A3" s="5" t="s">
        <v>2</v>
      </c>
      <c r="B3" s="36">
        <v>9</v>
      </c>
      <c r="C3" s="37">
        <v>1857.6998430000001</v>
      </c>
      <c r="D3" s="38">
        <v>478.29553115345004</v>
      </c>
      <c r="E3" s="37">
        <v>61.923328099999999</v>
      </c>
      <c r="F3" s="37">
        <v>3.8840000000000003</v>
      </c>
      <c r="G3" s="39">
        <v>1.6840000000000002</v>
      </c>
      <c r="H3" s="38">
        <v>15.943184371781667</v>
      </c>
      <c r="I3" s="36">
        <v>242</v>
      </c>
      <c r="J3" s="36">
        <v>264</v>
      </c>
      <c r="K3" s="40">
        <v>0.91666666666666663</v>
      </c>
    </row>
    <row r="4" spans="1:11" x14ac:dyDescent="0.25">
      <c r="A4" s="5" t="s">
        <v>3</v>
      </c>
      <c r="B4" s="36">
        <v>10</v>
      </c>
      <c r="C4" s="37">
        <v>2236.799814</v>
      </c>
      <c r="D4" s="38">
        <v>502.53871354751749</v>
      </c>
      <c r="E4" s="37">
        <v>74.559993800000001</v>
      </c>
      <c r="F4" s="37">
        <v>4.4509999999999996</v>
      </c>
      <c r="G4" s="39">
        <v>2.4509999999999996</v>
      </c>
      <c r="H4" s="38">
        <v>16.751290451583916</v>
      </c>
      <c r="I4" s="36">
        <v>297</v>
      </c>
      <c r="J4" s="36">
        <v>280</v>
      </c>
      <c r="K4" s="40">
        <v>1.0607142857142857</v>
      </c>
    </row>
    <row r="5" spans="1:11" x14ac:dyDescent="0.25">
      <c r="A5" s="5" t="s">
        <v>4</v>
      </c>
      <c r="B5" s="36">
        <v>11</v>
      </c>
      <c r="C5" s="39">
        <v>2370.9999269999998</v>
      </c>
      <c r="D5" s="41">
        <v>451.61043161082642</v>
      </c>
      <c r="E5" s="39">
        <v>79.033330899999996</v>
      </c>
      <c r="F5" s="39">
        <v>5.2500999999999998</v>
      </c>
      <c r="G5" s="39">
        <v>3.2500999999999998</v>
      </c>
      <c r="H5" s="41">
        <v>15.053681053694214</v>
      </c>
      <c r="I5" s="36">
        <v>316</v>
      </c>
      <c r="J5" s="36">
        <v>304</v>
      </c>
      <c r="K5" s="40">
        <v>1.0394736842105263</v>
      </c>
    </row>
    <row r="6" spans="1:11" x14ac:dyDescent="0.25">
      <c r="A6" s="5" t="s">
        <v>5</v>
      </c>
      <c r="B6" s="36">
        <v>12</v>
      </c>
      <c r="C6" s="37">
        <v>2610.9999119999998</v>
      </c>
      <c r="D6" s="38">
        <v>454.0790441905358</v>
      </c>
      <c r="E6" s="37">
        <v>87.033330399999997</v>
      </c>
      <c r="F6" s="37">
        <v>5.7500999999999998</v>
      </c>
      <c r="G6" s="39">
        <v>3.7500999999999998</v>
      </c>
      <c r="H6" s="38">
        <v>15.135968139684527</v>
      </c>
      <c r="I6" s="36">
        <v>354</v>
      </c>
      <c r="J6" s="36">
        <v>344</v>
      </c>
      <c r="K6" s="40">
        <v>1.0290697674418605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2017-09-27T17:49:11Z</cp:lastPrinted>
  <dcterms:created xsi:type="dcterms:W3CDTF">2017-09-06T18:16:20Z</dcterms:created>
  <dcterms:modified xsi:type="dcterms:W3CDTF">2018-01-29T17:57:35Z</dcterms:modified>
</cp:coreProperties>
</file>