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7-18\Data\Division Reports\Math, Science &amp; Engineering\"/>
    </mc:Choice>
  </mc:AlternateContent>
  <bookViews>
    <workbookView xWindow="0" yWindow="0" windowWidth="19200" windowHeight="12180" activeTab="1"/>
  </bookViews>
  <sheets>
    <sheet name="Student Characterisitcs" sheetId="1" r:id="rId1"/>
    <sheet name="Success Rates by Course" sheetId="2" r:id="rId2"/>
    <sheet name="Success Rates by DE" sheetId="3" r:id="rId3"/>
    <sheet name="Success Rates by Demographics" sheetId="4" r:id="rId4"/>
    <sheet name="Productivity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1" l="1"/>
  <c r="K33" i="1"/>
  <c r="I34" i="1"/>
  <c r="I35" i="1"/>
  <c r="I33" i="1"/>
  <c r="G34" i="1"/>
  <c r="G35" i="1"/>
  <c r="G33" i="1"/>
  <c r="E34" i="1"/>
  <c r="E33" i="1"/>
  <c r="C34" i="1"/>
  <c r="C33" i="1"/>
  <c r="K27" i="1"/>
  <c r="K28" i="1"/>
  <c r="K29" i="1"/>
  <c r="K30" i="1"/>
  <c r="K26" i="1"/>
  <c r="I27" i="1"/>
  <c r="I28" i="1"/>
  <c r="I29" i="1"/>
  <c r="I30" i="1"/>
  <c r="I26" i="1"/>
  <c r="G27" i="1"/>
  <c r="G28" i="1"/>
  <c r="G29" i="1"/>
  <c r="G30" i="1"/>
  <c r="G26" i="1"/>
  <c r="E27" i="1"/>
  <c r="E28" i="1"/>
  <c r="E30" i="1"/>
  <c r="E26" i="1"/>
  <c r="C27" i="1"/>
  <c r="C28" i="1"/>
  <c r="C30" i="1"/>
  <c r="C26" i="1"/>
  <c r="L29" i="1"/>
  <c r="K21" i="1"/>
  <c r="K22" i="1"/>
  <c r="K23" i="1"/>
  <c r="K20" i="1"/>
  <c r="I21" i="1"/>
  <c r="I22" i="1"/>
  <c r="I23" i="1"/>
  <c r="I20" i="1"/>
  <c r="G21" i="1"/>
  <c r="G22" i="1"/>
  <c r="G23" i="1"/>
  <c r="G20" i="1"/>
  <c r="E21" i="1"/>
  <c r="E22" i="1"/>
  <c r="E23" i="1"/>
  <c r="E20" i="1"/>
  <c r="C21" i="1"/>
  <c r="C22" i="1"/>
  <c r="C23" i="1"/>
  <c r="C20" i="1"/>
  <c r="K10" i="1"/>
  <c r="K11" i="1"/>
  <c r="K12" i="1"/>
  <c r="K13" i="1"/>
  <c r="K14" i="1"/>
  <c r="K15" i="1"/>
  <c r="K16" i="1"/>
  <c r="K17" i="1"/>
  <c r="K9" i="1"/>
  <c r="I11" i="1"/>
  <c r="I12" i="1"/>
  <c r="I13" i="1"/>
  <c r="I15" i="1"/>
  <c r="I16" i="1"/>
  <c r="I17" i="1"/>
  <c r="I9" i="1"/>
  <c r="G11" i="1"/>
  <c r="G12" i="1"/>
  <c r="G13" i="1"/>
  <c r="G15" i="1"/>
  <c r="G16" i="1"/>
  <c r="G17" i="1"/>
  <c r="G9" i="1"/>
  <c r="E10" i="1"/>
  <c r="E11" i="1"/>
  <c r="E12" i="1"/>
  <c r="E13" i="1"/>
  <c r="E15" i="1"/>
  <c r="E16" i="1"/>
  <c r="E17" i="1"/>
  <c r="E9" i="1"/>
  <c r="C12" i="1"/>
  <c r="C13" i="1"/>
  <c r="C15" i="1"/>
  <c r="C16" i="1"/>
  <c r="C17" i="1"/>
  <c r="C9" i="1"/>
  <c r="L10" i="1"/>
  <c r="L14" i="1"/>
  <c r="L11" i="1"/>
  <c r="K4" i="1"/>
  <c r="K5" i="1"/>
  <c r="K6" i="1"/>
  <c r="I4" i="1"/>
  <c r="I5" i="1"/>
  <c r="I6" i="1"/>
  <c r="G4" i="1"/>
  <c r="G5" i="1"/>
  <c r="E4" i="1"/>
  <c r="E5" i="1"/>
  <c r="C4" i="1"/>
  <c r="C5" i="1"/>
  <c r="C6" i="1"/>
  <c r="J35" i="1"/>
  <c r="K35" i="1" s="1"/>
  <c r="H35" i="1"/>
  <c r="F35" i="1"/>
  <c r="D35" i="1"/>
  <c r="E35" i="1" s="1"/>
  <c r="B35" i="1"/>
  <c r="C35" i="1" s="1"/>
  <c r="L34" i="1"/>
  <c r="L33" i="1"/>
  <c r="J31" i="1"/>
  <c r="K31" i="1" s="1"/>
  <c r="H31" i="1"/>
  <c r="I31" i="1" s="1"/>
  <c r="F31" i="1"/>
  <c r="G31" i="1" s="1"/>
  <c r="D31" i="1"/>
  <c r="E31" i="1" s="1"/>
  <c r="B31" i="1"/>
  <c r="C31" i="1" s="1"/>
  <c r="L30" i="1"/>
  <c r="L28" i="1"/>
  <c r="L27" i="1"/>
  <c r="L26" i="1"/>
  <c r="J24" i="1"/>
  <c r="K24" i="1" s="1"/>
  <c r="H24" i="1"/>
  <c r="I24" i="1" s="1"/>
  <c r="F24" i="1"/>
  <c r="G24" i="1" s="1"/>
  <c r="D24" i="1"/>
  <c r="E24" i="1" s="1"/>
  <c r="B24" i="1"/>
  <c r="C24" i="1" s="1"/>
  <c r="L23" i="1"/>
  <c r="L22" i="1"/>
  <c r="L21" i="1"/>
  <c r="L20" i="1"/>
  <c r="J18" i="1"/>
  <c r="K18" i="1" s="1"/>
  <c r="H18" i="1"/>
  <c r="I18" i="1" s="1"/>
  <c r="F18" i="1"/>
  <c r="G18" i="1" s="1"/>
  <c r="D18" i="1"/>
  <c r="E18" i="1" s="1"/>
  <c r="B18" i="1"/>
  <c r="C18" i="1" s="1"/>
  <c r="L17" i="1"/>
  <c r="L16" i="1"/>
  <c r="L15" i="1"/>
  <c r="L13" i="1"/>
  <c r="L12" i="1"/>
  <c r="L9" i="1"/>
  <c r="J7" i="1"/>
  <c r="K7" i="1" s="1"/>
  <c r="H7" i="1"/>
  <c r="I7" i="1" s="1"/>
  <c r="F7" i="1"/>
  <c r="G7" i="1" s="1"/>
  <c r="D7" i="1"/>
  <c r="E7" i="1" s="1"/>
  <c r="B7" i="1"/>
  <c r="C7" i="1" s="1"/>
  <c r="L6" i="1"/>
  <c r="L5" i="1"/>
  <c r="L4" i="1"/>
  <c r="L35" i="1" l="1"/>
  <c r="L31" i="1"/>
  <c r="L24" i="1"/>
  <c r="L18" i="1"/>
  <c r="L7" i="1"/>
</calcChain>
</file>

<file path=xl/sharedStrings.xml><?xml version="1.0" encoding="utf-8"?>
<sst xmlns="http://schemas.openxmlformats.org/spreadsheetml/2006/main" count="331" uniqueCount="69">
  <si>
    <t>Gender</t>
  </si>
  <si>
    <t>Fall 2012</t>
  </si>
  <si>
    <t>Fall 2013</t>
  </si>
  <si>
    <t>Fall 2014</t>
  </si>
  <si>
    <t>Fall 2015</t>
  </si>
  <si>
    <t>Fall 2016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</si>
  <si>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</si>
  <si>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</si>
  <si>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</si>
  <si>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</si>
  <si>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</si>
  <si>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</si>
  <si>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</si>
  <si>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</si>
  <si>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</si>
  <si>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</si>
  <si>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</si>
  <si>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</si>
  <si>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</si>
  <si>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</si>
  <si>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</si>
  <si>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</si>
  <si>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</si>
  <si>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</si>
  <si>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</si>
  <si>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</si>
  <si>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</si>
  <si>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</si>
  <si>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</si>
  <si>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</si>
  <si>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</si>
  <si>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</si>
  <si>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</si>
  <si>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</si>
  <si>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</si>
  <si>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Astronomy
Student Characteristics</t>
  </si>
  <si>
    <t>Program</t>
  </si>
  <si>
    <t>Term</t>
  </si>
  <si>
    <t>Success Rate</t>
  </si>
  <si>
    <t>Course</t>
  </si>
  <si>
    <t>Astronomy
Success and Retention Rates by Course</t>
  </si>
  <si>
    <t>Astronomy</t>
  </si>
  <si>
    <t>ASTR-110 : Descriptive Astronomy</t>
  </si>
  <si>
    <t>ASTR-112 : General Astronomy Laboratory</t>
  </si>
  <si>
    <t>Location</t>
  </si>
  <si>
    <t>On-Campus</t>
  </si>
  <si>
    <t>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</si>
  <si>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</si>
  <si>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</si>
  <si>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</si>
  <si>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</si>
  <si>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</si>
  <si>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</si>
  <si>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</si>
  <si>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</si>
  <si>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</si>
  <si>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</si>
  <si>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</si>
  <si>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</si>
  <si>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</si>
  <si>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</si>
  <si>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</si>
  <si>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</si>
  <si>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Less than full-time (less than 12 units)</t>
  </si>
  <si>
    <t>Enrollment</t>
  </si>
  <si>
    <t>Retained</t>
  </si>
  <si>
    <t>Retention Rate</t>
  </si>
  <si>
    <t>Successful</t>
  </si>
  <si>
    <t>Course GPA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</si>
</sst>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0" fillId="4" borderId="2" xfId="1" applyFont="1" applyFill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9" fontId="0" fillId="4" borderId="2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horizontal="center" vertical="center" wrapText="1"/>
    </xf>
    <xf numFmtId="9" fontId="0" fillId="0" borderId="2" xfId="1" applyFont="1" applyBorder="1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9" fontId="0" fillId="0" borderId="2" xfId="1" quotePrefix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9" fontId="0" fillId="0" borderId="2" xfId="0" applyNumberFormat="1" applyBorder="1" applyAlignment="1">
      <alignment horizontal="center" vertical="center"/>
    </xf>
    <xf numFmtId="2" fontId="0" fillId="4" borderId="2" xfId="0" applyNumberFormat="1" applyFill="1" applyBorder="1" applyAlignment="1">
      <alignment horizontal="center" vertical="center"/>
    </xf>
    <xf numFmtId="3" fontId="0" fillId="4" borderId="2" xfId="0" quotePrefix="1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3" fontId="0" fillId="0" borderId="2" xfId="0" applyNumberFormat="1" applyFont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0" fontId="3" fillId="0" borderId="0" xfId="0" applyFont="1"/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workbookViewId="0">
      <selection activeCell="N11" sqref="N11"/>
    </sheetView>
  </sheetViews>
  <sheetFormatPr defaultRowHeight="15" x14ac:dyDescent="0.25"/>
  <cols>
    <col min="1" max="1" width="30" style="15" customWidth="1"/>
    <col min="2" max="12" width="8.28515625" style="9" customWidth="1"/>
  </cols>
  <sheetData>
    <row r="1" spans="1:12" x14ac:dyDescent="0.25">
      <c r="A1" s="38" t="s">
        <v>35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2" ht="30" x14ac:dyDescent="0.25">
      <c r="A3" s="10" t="s">
        <v>0</v>
      </c>
      <c r="B3" s="37" t="s">
        <v>1</v>
      </c>
      <c r="C3" s="37"/>
      <c r="D3" s="37" t="s">
        <v>2</v>
      </c>
      <c r="E3" s="37"/>
      <c r="F3" s="37" t="s">
        <v>3</v>
      </c>
      <c r="G3" s="37"/>
      <c r="H3" s="37" t="s">
        <v>4</v>
      </c>
      <c r="I3" s="37"/>
      <c r="J3" s="37" t="s">
        <v>5</v>
      </c>
      <c r="K3" s="37"/>
      <c r="L3" s="16" t="s">
        <v>6</v>
      </c>
    </row>
    <row r="4" spans="1:12" x14ac:dyDescent="0.25">
      <c r="A4" s="11" t="s">
        <v>7</v>
      </c>
      <c r="B4" s="6">
        <v>64</v>
      </c>
      <c r="C4" s="17">
        <f t="shared" ref="C4:C6" si="0">B4/125</f>
        <v>0.51200000000000001</v>
      </c>
      <c r="D4" s="6">
        <v>60</v>
      </c>
      <c r="E4" s="17">
        <f t="shared" ref="E4:E5" si="1">D4/132</f>
        <v>0.45454545454545453</v>
      </c>
      <c r="F4" s="6">
        <v>50</v>
      </c>
      <c r="G4" s="17">
        <f t="shared" ref="G4:G5" si="2">F4/131</f>
        <v>0.38167938931297712</v>
      </c>
      <c r="H4" s="6">
        <v>56</v>
      </c>
      <c r="I4" s="17">
        <f t="shared" ref="I4:I6" si="3">H4/138</f>
        <v>0.40579710144927539</v>
      </c>
      <c r="J4" s="6">
        <v>62</v>
      </c>
      <c r="K4" s="17">
        <f t="shared" ref="K4:K6" si="4">J4/123</f>
        <v>0.50406504065040647</v>
      </c>
      <c r="L4" s="17">
        <f>(J4-B4)/B4</f>
        <v>-3.125E-2</v>
      </c>
    </row>
    <row r="5" spans="1:12" x14ac:dyDescent="0.25">
      <c r="A5" s="11" t="s">
        <v>8</v>
      </c>
      <c r="B5" s="6">
        <v>58</v>
      </c>
      <c r="C5" s="17">
        <f t="shared" si="0"/>
        <v>0.46400000000000002</v>
      </c>
      <c r="D5" s="6">
        <v>72</v>
      </c>
      <c r="E5" s="17">
        <f t="shared" si="1"/>
        <v>0.54545454545454541</v>
      </c>
      <c r="F5" s="6">
        <v>81</v>
      </c>
      <c r="G5" s="17">
        <f t="shared" si="2"/>
        <v>0.61832061068702293</v>
      </c>
      <c r="H5" s="6">
        <v>80</v>
      </c>
      <c r="I5" s="17">
        <f t="shared" si="3"/>
        <v>0.57971014492753625</v>
      </c>
      <c r="J5" s="6">
        <v>59</v>
      </c>
      <c r="K5" s="17">
        <f t="shared" si="4"/>
        <v>0.47967479674796748</v>
      </c>
      <c r="L5" s="17">
        <f t="shared" ref="L5:L7" si="5">(J5-B5)/B5</f>
        <v>1.7241379310344827E-2</v>
      </c>
    </row>
    <row r="6" spans="1:12" x14ac:dyDescent="0.25">
      <c r="A6" s="11" t="s">
        <v>9</v>
      </c>
      <c r="B6" s="6">
        <v>3</v>
      </c>
      <c r="C6" s="17">
        <f t="shared" si="0"/>
        <v>2.4E-2</v>
      </c>
      <c r="D6" s="18" t="s">
        <v>14</v>
      </c>
      <c r="E6" s="19" t="s">
        <v>14</v>
      </c>
      <c r="F6" s="18" t="s">
        <v>14</v>
      </c>
      <c r="G6" s="19" t="s">
        <v>14</v>
      </c>
      <c r="H6" s="6">
        <v>2</v>
      </c>
      <c r="I6" s="17">
        <f t="shared" si="3"/>
        <v>1.4492753623188406E-2</v>
      </c>
      <c r="J6" s="6">
        <v>2</v>
      </c>
      <c r="K6" s="17">
        <f t="shared" si="4"/>
        <v>1.6260162601626018E-2</v>
      </c>
      <c r="L6" s="17">
        <f t="shared" si="5"/>
        <v>-0.33333333333333331</v>
      </c>
    </row>
    <row r="7" spans="1:12" s="36" customFormat="1" x14ac:dyDescent="0.25">
      <c r="A7" s="12" t="s">
        <v>10</v>
      </c>
      <c r="B7" s="20">
        <f>SUM(B4:B6)</f>
        <v>125</v>
      </c>
      <c r="C7" s="21">
        <f>B7/125</f>
        <v>1</v>
      </c>
      <c r="D7" s="20">
        <f t="shared" ref="D7:H7" si="6">SUM(D4:D6)</f>
        <v>132</v>
      </c>
      <c r="E7" s="21">
        <f>D7/132</f>
        <v>1</v>
      </c>
      <c r="F7" s="20">
        <f t="shared" si="6"/>
        <v>131</v>
      </c>
      <c r="G7" s="21">
        <f>F7/131</f>
        <v>1</v>
      </c>
      <c r="H7" s="20">
        <f t="shared" si="6"/>
        <v>138</v>
      </c>
      <c r="I7" s="21">
        <f>H7/138</f>
        <v>1</v>
      </c>
      <c r="J7" s="20">
        <f>SUM(J4:J6)</f>
        <v>123</v>
      </c>
      <c r="K7" s="21">
        <f>J7/123</f>
        <v>1</v>
      </c>
      <c r="L7" s="21">
        <f t="shared" si="5"/>
        <v>-1.6E-2</v>
      </c>
    </row>
    <row r="8" spans="1:12" ht="30" x14ac:dyDescent="0.25">
      <c r="A8" s="10" t="s">
        <v>11</v>
      </c>
      <c r="B8" s="37" t="s">
        <v>1</v>
      </c>
      <c r="C8" s="37"/>
      <c r="D8" s="37" t="s">
        <v>2</v>
      </c>
      <c r="E8" s="37"/>
      <c r="F8" s="37" t="s">
        <v>3</v>
      </c>
      <c r="G8" s="37"/>
      <c r="H8" s="37" t="s">
        <v>4</v>
      </c>
      <c r="I8" s="37"/>
      <c r="J8" s="37" t="s">
        <v>5</v>
      </c>
      <c r="K8" s="37"/>
      <c r="L8" s="16" t="s">
        <v>6</v>
      </c>
    </row>
    <row r="9" spans="1:12" x14ac:dyDescent="0.25">
      <c r="A9" s="11" t="s">
        <v>12</v>
      </c>
      <c r="B9" s="6">
        <v>6</v>
      </c>
      <c r="C9" s="17">
        <f>B9/125</f>
        <v>4.8000000000000001E-2</v>
      </c>
      <c r="D9" s="6">
        <v>11</v>
      </c>
      <c r="E9" s="17">
        <f>D9/132</f>
        <v>8.3333333333333329E-2</v>
      </c>
      <c r="F9" s="6">
        <v>8</v>
      </c>
      <c r="G9" s="17">
        <f>F9/131</f>
        <v>6.1068702290076333E-2</v>
      </c>
      <c r="H9" s="6">
        <v>6</v>
      </c>
      <c r="I9" s="17">
        <f>H9/138</f>
        <v>4.3478260869565216E-2</v>
      </c>
      <c r="J9" s="6">
        <v>6</v>
      </c>
      <c r="K9" s="17">
        <f>J9/123</f>
        <v>4.878048780487805E-2</v>
      </c>
      <c r="L9" s="17">
        <f t="shared" ref="L9:L18" si="7">(J9-B9)/B9</f>
        <v>0</v>
      </c>
    </row>
    <row r="10" spans="1:12" x14ac:dyDescent="0.25">
      <c r="A10" s="11" t="s">
        <v>13</v>
      </c>
      <c r="B10" s="18" t="s">
        <v>14</v>
      </c>
      <c r="C10" s="19" t="s">
        <v>14</v>
      </c>
      <c r="D10" s="6">
        <v>1</v>
      </c>
      <c r="E10" s="17">
        <f t="shared" ref="E10:E35" si="8">D10/132</f>
        <v>7.575757575757576E-3</v>
      </c>
      <c r="F10" s="18" t="s">
        <v>14</v>
      </c>
      <c r="G10" s="19" t="s">
        <v>14</v>
      </c>
      <c r="H10" s="18" t="s">
        <v>14</v>
      </c>
      <c r="I10" s="19" t="s">
        <v>14</v>
      </c>
      <c r="J10" s="6">
        <v>1</v>
      </c>
      <c r="K10" s="17">
        <f t="shared" ref="K10:K35" si="9">J10/123</f>
        <v>8.130081300813009E-3</v>
      </c>
      <c r="L10" s="17">
        <f>(J10-D10)/D10</f>
        <v>0</v>
      </c>
    </row>
    <row r="11" spans="1:12" x14ac:dyDescent="0.25">
      <c r="A11" s="11" t="s">
        <v>15</v>
      </c>
      <c r="B11" s="18" t="s">
        <v>14</v>
      </c>
      <c r="C11" s="19" t="s">
        <v>14</v>
      </c>
      <c r="D11" s="6">
        <v>4</v>
      </c>
      <c r="E11" s="17">
        <f t="shared" si="8"/>
        <v>3.0303030303030304E-2</v>
      </c>
      <c r="F11" s="6">
        <v>3</v>
      </c>
      <c r="G11" s="17">
        <f t="shared" ref="G11:G35" si="10">F11/131</f>
        <v>2.2900763358778626E-2</v>
      </c>
      <c r="H11" s="6">
        <v>4</v>
      </c>
      <c r="I11" s="17">
        <f t="shared" ref="I11:I35" si="11">H11/138</f>
        <v>2.8985507246376812E-2</v>
      </c>
      <c r="J11" s="6">
        <v>4</v>
      </c>
      <c r="K11" s="17">
        <f t="shared" si="9"/>
        <v>3.2520325203252036E-2</v>
      </c>
      <c r="L11" s="17">
        <f>(J11-D11)/D11</f>
        <v>0</v>
      </c>
    </row>
    <row r="12" spans="1:12" x14ac:dyDescent="0.25">
      <c r="A12" s="11" t="s">
        <v>16</v>
      </c>
      <c r="B12" s="6">
        <v>3</v>
      </c>
      <c r="C12" s="17">
        <f t="shared" ref="C12:C35" si="12">B12/125</f>
        <v>2.4E-2</v>
      </c>
      <c r="D12" s="6">
        <v>1</v>
      </c>
      <c r="E12" s="17">
        <f t="shared" si="8"/>
        <v>7.575757575757576E-3</v>
      </c>
      <c r="F12" s="6">
        <v>3</v>
      </c>
      <c r="G12" s="17">
        <f t="shared" si="10"/>
        <v>2.2900763358778626E-2</v>
      </c>
      <c r="H12" s="6">
        <v>6</v>
      </c>
      <c r="I12" s="17">
        <f t="shared" si="11"/>
        <v>4.3478260869565216E-2</v>
      </c>
      <c r="J12" s="6">
        <v>3</v>
      </c>
      <c r="K12" s="17">
        <f t="shared" si="9"/>
        <v>2.4390243902439025E-2</v>
      </c>
      <c r="L12" s="17">
        <f t="shared" si="7"/>
        <v>0</v>
      </c>
    </row>
    <row r="13" spans="1:12" x14ac:dyDescent="0.25">
      <c r="A13" s="11" t="s">
        <v>17</v>
      </c>
      <c r="B13" s="6">
        <v>48</v>
      </c>
      <c r="C13" s="17">
        <f t="shared" si="12"/>
        <v>0.38400000000000001</v>
      </c>
      <c r="D13" s="6">
        <v>44</v>
      </c>
      <c r="E13" s="17">
        <f t="shared" si="8"/>
        <v>0.33333333333333331</v>
      </c>
      <c r="F13" s="6">
        <v>52</v>
      </c>
      <c r="G13" s="17">
        <f t="shared" si="10"/>
        <v>0.39694656488549618</v>
      </c>
      <c r="H13" s="6">
        <v>52</v>
      </c>
      <c r="I13" s="17">
        <f t="shared" si="11"/>
        <v>0.37681159420289856</v>
      </c>
      <c r="J13" s="6">
        <v>38</v>
      </c>
      <c r="K13" s="17">
        <f t="shared" si="9"/>
        <v>0.30894308943089432</v>
      </c>
      <c r="L13" s="17">
        <f t="shared" si="7"/>
        <v>-0.20833333333333334</v>
      </c>
    </row>
    <row r="14" spans="1:12" x14ac:dyDescent="0.25">
      <c r="A14" s="11" t="s">
        <v>18</v>
      </c>
      <c r="B14" s="18" t="s">
        <v>14</v>
      </c>
      <c r="C14" s="19" t="s">
        <v>14</v>
      </c>
      <c r="D14" s="19" t="s">
        <v>14</v>
      </c>
      <c r="E14" s="19" t="s">
        <v>14</v>
      </c>
      <c r="F14" s="18" t="s">
        <v>14</v>
      </c>
      <c r="G14" s="19" t="s">
        <v>14</v>
      </c>
      <c r="H14" s="18" t="s">
        <v>14</v>
      </c>
      <c r="I14" s="19" t="s">
        <v>14</v>
      </c>
      <c r="J14" s="6">
        <v>2</v>
      </c>
      <c r="K14" s="17">
        <f t="shared" si="9"/>
        <v>1.6260162601626018E-2</v>
      </c>
      <c r="L14" s="17">
        <f>J14/J14</f>
        <v>1</v>
      </c>
    </row>
    <row r="15" spans="1:12" x14ac:dyDescent="0.25">
      <c r="A15" s="11" t="s">
        <v>19</v>
      </c>
      <c r="B15" s="6">
        <v>58</v>
      </c>
      <c r="C15" s="17">
        <f t="shared" si="12"/>
        <v>0.46400000000000002</v>
      </c>
      <c r="D15" s="6">
        <v>61</v>
      </c>
      <c r="E15" s="17">
        <f t="shared" si="8"/>
        <v>0.4621212121212121</v>
      </c>
      <c r="F15" s="6">
        <v>51</v>
      </c>
      <c r="G15" s="17">
        <f t="shared" si="10"/>
        <v>0.38931297709923662</v>
      </c>
      <c r="H15" s="6">
        <v>60</v>
      </c>
      <c r="I15" s="17">
        <f t="shared" si="11"/>
        <v>0.43478260869565216</v>
      </c>
      <c r="J15" s="6">
        <v>63</v>
      </c>
      <c r="K15" s="17">
        <f t="shared" si="9"/>
        <v>0.51219512195121952</v>
      </c>
      <c r="L15" s="17">
        <f t="shared" si="7"/>
        <v>8.6206896551724144E-2</v>
      </c>
    </row>
    <row r="16" spans="1:12" x14ac:dyDescent="0.25">
      <c r="A16" s="11" t="s">
        <v>20</v>
      </c>
      <c r="B16" s="6">
        <v>8</v>
      </c>
      <c r="C16" s="17">
        <f t="shared" si="12"/>
        <v>6.4000000000000001E-2</v>
      </c>
      <c r="D16" s="6">
        <v>7</v>
      </c>
      <c r="E16" s="17">
        <f t="shared" si="8"/>
        <v>5.3030303030303032E-2</v>
      </c>
      <c r="F16" s="6">
        <v>11</v>
      </c>
      <c r="G16" s="17">
        <f t="shared" si="10"/>
        <v>8.3969465648854963E-2</v>
      </c>
      <c r="H16" s="6">
        <v>8</v>
      </c>
      <c r="I16" s="17">
        <f t="shared" si="11"/>
        <v>5.7971014492753624E-2</v>
      </c>
      <c r="J16" s="6">
        <v>5</v>
      </c>
      <c r="K16" s="17">
        <f t="shared" si="9"/>
        <v>4.065040650406504E-2</v>
      </c>
      <c r="L16" s="17">
        <f t="shared" si="7"/>
        <v>-0.375</v>
      </c>
    </row>
    <row r="17" spans="1:12" x14ac:dyDescent="0.25">
      <c r="A17" s="11" t="s">
        <v>21</v>
      </c>
      <c r="B17" s="6">
        <v>2</v>
      </c>
      <c r="C17" s="17">
        <f t="shared" si="12"/>
        <v>1.6E-2</v>
      </c>
      <c r="D17" s="6">
        <v>3</v>
      </c>
      <c r="E17" s="17">
        <f t="shared" si="8"/>
        <v>2.2727272727272728E-2</v>
      </c>
      <c r="F17" s="6">
        <v>3</v>
      </c>
      <c r="G17" s="17">
        <f t="shared" si="10"/>
        <v>2.2900763358778626E-2</v>
      </c>
      <c r="H17" s="6">
        <v>2</v>
      </c>
      <c r="I17" s="17">
        <f t="shared" si="11"/>
        <v>1.4492753623188406E-2</v>
      </c>
      <c r="J17" s="6">
        <v>1</v>
      </c>
      <c r="K17" s="17">
        <f t="shared" si="9"/>
        <v>8.130081300813009E-3</v>
      </c>
      <c r="L17" s="17">
        <f t="shared" si="7"/>
        <v>-0.5</v>
      </c>
    </row>
    <row r="18" spans="1:12" s="36" customFormat="1" x14ac:dyDescent="0.25">
      <c r="A18" s="12" t="s">
        <v>10</v>
      </c>
      <c r="B18" s="20">
        <f>SUM(B9:B17)</f>
        <v>125</v>
      </c>
      <c r="C18" s="21">
        <f t="shared" si="12"/>
        <v>1</v>
      </c>
      <c r="D18" s="20">
        <f t="shared" ref="D18:J18" si="13">SUM(D9:D17)</f>
        <v>132</v>
      </c>
      <c r="E18" s="21">
        <f t="shared" si="8"/>
        <v>1</v>
      </c>
      <c r="F18" s="20">
        <f t="shared" si="13"/>
        <v>131</v>
      </c>
      <c r="G18" s="21">
        <f t="shared" si="10"/>
        <v>1</v>
      </c>
      <c r="H18" s="20">
        <f t="shared" si="13"/>
        <v>138</v>
      </c>
      <c r="I18" s="21">
        <f t="shared" si="11"/>
        <v>1</v>
      </c>
      <c r="J18" s="20">
        <f t="shared" si="13"/>
        <v>123</v>
      </c>
      <c r="K18" s="21">
        <f t="shared" si="9"/>
        <v>1</v>
      </c>
      <c r="L18" s="21">
        <f t="shared" si="7"/>
        <v>-1.6E-2</v>
      </c>
    </row>
    <row r="19" spans="1:12" ht="30" x14ac:dyDescent="0.25">
      <c r="A19" s="10" t="s">
        <v>22</v>
      </c>
      <c r="B19" s="37" t="s">
        <v>1</v>
      </c>
      <c r="C19" s="37"/>
      <c r="D19" s="37" t="s">
        <v>2</v>
      </c>
      <c r="E19" s="37"/>
      <c r="F19" s="37" t="s">
        <v>3</v>
      </c>
      <c r="G19" s="37"/>
      <c r="H19" s="37" t="s">
        <v>4</v>
      </c>
      <c r="I19" s="37"/>
      <c r="J19" s="37" t="s">
        <v>5</v>
      </c>
      <c r="K19" s="37"/>
      <c r="L19" s="16" t="s">
        <v>6</v>
      </c>
    </row>
    <row r="20" spans="1:12" x14ac:dyDescent="0.25">
      <c r="A20" s="11" t="s">
        <v>23</v>
      </c>
      <c r="B20" s="6">
        <v>38</v>
      </c>
      <c r="C20" s="17">
        <f t="shared" si="12"/>
        <v>0.30399999999999999</v>
      </c>
      <c r="D20" s="6">
        <v>44</v>
      </c>
      <c r="E20" s="17">
        <f t="shared" si="8"/>
        <v>0.33333333333333331</v>
      </c>
      <c r="F20" s="6">
        <v>45</v>
      </c>
      <c r="G20" s="17">
        <f t="shared" si="10"/>
        <v>0.34351145038167941</v>
      </c>
      <c r="H20" s="6">
        <v>37</v>
      </c>
      <c r="I20" s="17">
        <f t="shared" si="11"/>
        <v>0.26811594202898553</v>
      </c>
      <c r="J20" s="6">
        <v>26</v>
      </c>
      <c r="K20" s="17">
        <f t="shared" si="9"/>
        <v>0.21138211382113822</v>
      </c>
      <c r="L20" s="17">
        <f t="shared" ref="L20:L24" si="14">(J20-B20)/B20</f>
        <v>-0.31578947368421051</v>
      </c>
    </row>
    <row r="21" spans="1:12" x14ac:dyDescent="0.25">
      <c r="A21" s="11" t="s">
        <v>24</v>
      </c>
      <c r="B21" s="6">
        <v>60</v>
      </c>
      <c r="C21" s="17">
        <f t="shared" si="12"/>
        <v>0.48</v>
      </c>
      <c r="D21" s="6">
        <v>67</v>
      </c>
      <c r="E21" s="17">
        <f t="shared" si="8"/>
        <v>0.50757575757575757</v>
      </c>
      <c r="F21" s="6">
        <v>52</v>
      </c>
      <c r="G21" s="17">
        <f t="shared" si="10"/>
        <v>0.39694656488549618</v>
      </c>
      <c r="H21" s="6">
        <v>62</v>
      </c>
      <c r="I21" s="17">
        <f t="shared" si="11"/>
        <v>0.44927536231884058</v>
      </c>
      <c r="J21" s="6">
        <v>77</v>
      </c>
      <c r="K21" s="17">
        <f t="shared" si="9"/>
        <v>0.62601626016260159</v>
      </c>
      <c r="L21" s="17">
        <f t="shared" si="14"/>
        <v>0.28333333333333333</v>
      </c>
    </row>
    <row r="22" spans="1:12" x14ac:dyDescent="0.25">
      <c r="A22" s="11" t="s">
        <v>25</v>
      </c>
      <c r="B22" s="6">
        <v>21</v>
      </c>
      <c r="C22" s="17">
        <f t="shared" si="12"/>
        <v>0.16800000000000001</v>
      </c>
      <c r="D22" s="6">
        <v>12</v>
      </c>
      <c r="E22" s="17">
        <f t="shared" si="8"/>
        <v>9.0909090909090912E-2</v>
      </c>
      <c r="F22" s="6">
        <v>31</v>
      </c>
      <c r="G22" s="17">
        <f t="shared" si="10"/>
        <v>0.23664122137404581</v>
      </c>
      <c r="H22" s="6">
        <v>28</v>
      </c>
      <c r="I22" s="17">
        <f t="shared" si="11"/>
        <v>0.20289855072463769</v>
      </c>
      <c r="J22" s="6">
        <v>14</v>
      </c>
      <c r="K22" s="17">
        <f t="shared" si="9"/>
        <v>0.11382113821138211</v>
      </c>
      <c r="L22" s="17">
        <f t="shared" si="14"/>
        <v>-0.33333333333333331</v>
      </c>
    </row>
    <row r="23" spans="1:12" x14ac:dyDescent="0.25">
      <c r="A23" s="11" t="s">
        <v>26</v>
      </c>
      <c r="B23" s="6">
        <v>6</v>
      </c>
      <c r="C23" s="17">
        <f t="shared" si="12"/>
        <v>4.8000000000000001E-2</v>
      </c>
      <c r="D23" s="6">
        <v>9</v>
      </c>
      <c r="E23" s="17">
        <f t="shared" si="8"/>
        <v>6.8181818181818177E-2</v>
      </c>
      <c r="F23" s="6">
        <v>3</v>
      </c>
      <c r="G23" s="17">
        <f t="shared" si="10"/>
        <v>2.2900763358778626E-2</v>
      </c>
      <c r="H23" s="6">
        <v>11</v>
      </c>
      <c r="I23" s="17">
        <f t="shared" si="11"/>
        <v>7.9710144927536225E-2</v>
      </c>
      <c r="J23" s="6">
        <v>6</v>
      </c>
      <c r="K23" s="17">
        <f t="shared" si="9"/>
        <v>4.878048780487805E-2</v>
      </c>
      <c r="L23" s="17">
        <f t="shared" si="14"/>
        <v>0</v>
      </c>
    </row>
    <row r="24" spans="1:12" s="36" customFormat="1" x14ac:dyDescent="0.25">
      <c r="A24" s="12" t="s">
        <v>10</v>
      </c>
      <c r="B24" s="20">
        <f>SUM(B20:B23)</f>
        <v>125</v>
      </c>
      <c r="C24" s="21">
        <f t="shared" si="12"/>
        <v>1</v>
      </c>
      <c r="D24" s="20">
        <f t="shared" ref="D24:J24" si="15">SUM(D20:D23)</f>
        <v>132</v>
      </c>
      <c r="E24" s="21">
        <f t="shared" si="8"/>
        <v>1</v>
      </c>
      <c r="F24" s="20">
        <f t="shared" si="15"/>
        <v>131</v>
      </c>
      <c r="G24" s="21">
        <f t="shared" si="10"/>
        <v>1</v>
      </c>
      <c r="H24" s="20">
        <f t="shared" si="15"/>
        <v>138</v>
      </c>
      <c r="I24" s="21">
        <f t="shared" si="11"/>
        <v>1</v>
      </c>
      <c r="J24" s="20">
        <f t="shared" si="15"/>
        <v>123</v>
      </c>
      <c r="K24" s="21">
        <f t="shared" si="9"/>
        <v>1</v>
      </c>
      <c r="L24" s="21">
        <f t="shared" si="14"/>
        <v>-1.6E-2</v>
      </c>
    </row>
    <row r="25" spans="1:12" ht="30" x14ac:dyDescent="0.25">
      <c r="A25" s="13" t="s">
        <v>27</v>
      </c>
      <c r="B25" s="37" t="s">
        <v>1</v>
      </c>
      <c r="C25" s="37"/>
      <c r="D25" s="37" t="s">
        <v>2</v>
      </c>
      <c r="E25" s="37"/>
      <c r="F25" s="37" t="s">
        <v>3</v>
      </c>
      <c r="G25" s="37"/>
      <c r="H25" s="37" t="s">
        <v>4</v>
      </c>
      <c r="I25" s="37"/>
      <c r="J25" s="37" t="s">
        <v>5</v>
      </c>
      <c r="K25" s="37"/>
      <c r="L25" s="16" t="s">
        <v>6</v>
      </c>
    </row>
    <row r="26" spans="1:12" x14ac:dyDescent="0.25">
      <c r="A26" s="11" t="s">
        <v>28</v>
      </c>
      <c r="B26" s="6">
        <v>64</v>
      </c>
      <c r="C26" s="17">
        <f t="shared" si="12"/>
        <v>0.51200000000000001</v>
      </c>
      <c r="D26" s="6">
        <v>73</v>
      </c>
      <c r="E26" s="17">
        <f t="shared" si="8"/>
        <v>0.55303030303030298</v>
      </c>
      <c r="F26" s="6">
        <v>78</v>
      </c>
      <c r="G26" s="17">
        <f t="shared" si="10"/>
        <v>0.59541984732824427</v>
      </c>
      <c r="H26" s="6">
        <v>86</v>
      </c>
      <c r="I26" s="17">
        <f t="shared" si="11"/>
        <v>0.62318840579710144</v>
      </c>
      <c r="J26" s="6">
        <v>81</v>
      </c>
      <c r="K26" s="17">
        <f t="shared" si="9"/>
        <v>0.65853658536585369</v>
      </c>
      <c r="L26" s="17">
        <f t="shared" ref="L26:L31" si="16">(J26-B26)/B26</f>
        <v>0.265625</v>
      </c>
    </row>
    <row r="27" spans="1:12" x14ac:dyDescent="0.25">
      <c r="A27" s="11" t="s">
        <v>29</v>
      </c>
      <c r="B27" s="6">
        <v>21</v>
      </c>
      <c r="C27" s="17">
        <f t="shared" si="12"/>
        <v>0.16800000000000001</v>
      </c>
      <c r="D27" s="6">
        <v>26</v>
      </c>
      <c r="E27" s="17">
        <f t="shared" si="8"/>
        <v>0.19696969696969696</v>
      </c>
      <c r="F27" s="6">
        <v>27</v>
      </c>
      <c r="G27" s="17">
        <f t="shared" si="10"/>
        <v>0.20610687022900764</v>
      </c>
      <c r="H27" s="6">
        <v>21</v>
      </c>
      <c r="I27" s="17">
        <f t="shared" si="11"/>
        <v>0.15217391304347827</v>
      </c>
      <c r="J27" s="6">
        <v>16</v>
      </c>
      <c r="K27" s="17">
        <f t="shared" si="9"/>
        <v>0.13008130081300814</v>
      </c>
      <c r="L27" s="17">
        <f t="shared" si="16"/>
        <v>-0.23809523809523808</v>
      </c>
    </row>
    <row r="28" spans="1:12" x14ac:dyDescent="0.25">
      <c r="A28" s="11" t="s">
        <v>30</v>
      </c>
      <c r="B28" s="6">
        <v>9</v>
      </c>
      <c r="C28" s="17">
        <f t="shared" si="12"/>
        <v>7.1999999999999995E-2</v>
      </c>
      <c r="D28" s="6">
        <v>14</v>
      </c>
      <c r="E28" s="17">
        <f t="shared" si="8"/>
        <v>0.10606060606060606</v>
      </c>
      <c r="F28" s="6">
        <v>12</v>
      </c>
      <c r="G28" s="17">
        <f t="shared" si="10"/>
        <v>9.1603053435114504E-2</v>
      </c>
      <c r="H28" s="6">
        <v>17</v>
      </c>
      <c r="I28" s="17">
        <f t="shared" si="11"/>
        <v>0.12318840579710146</v>
      </c>
      <c r="J28" s="6">
        <v>9</v>
      </c>
      <c r="K28" s="17">
        <f t="shared" si="9"/>
        <v>7.3170731707317069E-2</v>
      </c>
      <c r="L28" s="17">
        <f t="shared" si="16"/>
        <v>0</v>
      </c>
    </row>
    <row r="29" spans="1:12" x14ac:dyDescent="0.25">
      <c r="A29" s="11" t="s">
        <v>31</v>
      </c>
      <c r="B29" s="18" t="s">
        <v>14</v>
      </c>
      <c r="C29" s="19" t="s">
        <v>14</v>
      </c>
      <c r="D29" s="18" t="s">
        <v>14</v>
      </c>
      <c r="E29" s="19" t="s">
        <v>14</v>
      </c>
      <c r="F29" s="6">
        <v>3</v>
      </c>
      <c r="G29" s="17">
        <f t="shared" si="10"/>
        <v>2.2900763358778626E-2</v>
      </c>
      <c r="H29" s="6">
        <v>1</v>
      </c>
      <c r="I29" s="17">
        <f t="shared" si="11"/>
        <v>7.246376811594203E-3</v>
      </c>
      <c r="J29" s="6">
        <v>1</v>
      </c>
      <c r="K29" s="17">
        <f t="shared" si="9"/>
        <v>8.130081300813009E-3</v>
      </c>
      <c r="L29" s="17">
        <f>(J29-F29)/F29</f>
        <v>-0.66666666666666663</v>
      </c>
    </row>
    <row r="30" spans="1:12" x14ac:dyDescent="0.25">
      <c r="A30" s="11" t="s">
        <v>32</v>
      </c>
      <c r="B30" s="6">
        <v>31</v>
      </c>
      <c r="C30" s="17">
        <f t="shared" si="12"/>
        <v>0.248</v>
      </c>
      <c r="D30" s="6">
        <v>19</v>
      </c>
      <c r="E30" s="17">
        <f t="shared" si="8"/>
        <v>0.14393939393939395</v>
      </c>
      <c r="F30" s="6">
        <v>11</v>
      </c>
      <c r="G30" s="17">
        <f t="shared" si="10"/>
        <v>8.3969465648854963E-2</v>
      </c>
      <c r="H30" s="6">
        <v>13</v>
      </c>
      <c r="I30" s="17">
        <f t="shared" si="11"/>
        <v>9.420289855072464E-2</v>
      </c>
      <c r="J30" s="6">
        <v>16</v>
      </c>
      <c r="K30" s="17">
        <f t="shared" si="9"/>
        <v>0.13008130081300814</v>
      </c>
      <c r="L30" s="17">
        <f t="shared" si="16"/>
        <v>-0.4838709677419355</v>
      </c>
    </row>
    <row r="31" spans="1:12" s="36" customFormat="1" x14ac:dyDescent="0.25">
      <c r="A31" s="12" t="s">
        <v>10</v>
      </c>
      <c r="B31" s="20">
        <f>SUM(B26:B30)</f>
        <v>125</v>
      </c>
      <c r="C31" s="21">
        <f t="shared" si="12"/>
        <v>1</v>
      </c>
      <c r="D31" s="20">
        <f t="shared" ref="D31:J31" si="17">SUM(D26:D30)</f>
        <v>132</v>
      </c>
      <c r="E31" s="21">
        <f t="shared" si="8"/>
        <v>1</v>
      </c>
      <c r="F31" s="20">
        <f t="shared" si="17"/>
        <v>131</v>
      </c>
      <c r="G31" s="21">
        <f t="shared" si="10"/>
        <v>1</v>
      </c>
      <c r="H31" s="20">
        <f t="shared" si="17"/>
        <v>138</v>
      </c>
      <c r="I31" s="21">
        <f t="shared" si="11"/>
        <v>1</v>
      </c>
      <c r="J31" s="20">
        <f t="shared" si="17"/>
        <v>123</v>
      </c>
      <c r="K31" s="21">
        <f t="shared" si="9"/>
        <v>1</v>
      </c>
      <c r="L31" s="21">
        <f t="shared" si="16"/>
        <v>-1.6E-2</v>
      </c>
    </row>
    <row r="32" spans="1:12" ht="30" x14ac:dyDescent="0.25">
      <c r="A32" s="10" t="s">
        <v>33</v>
      </c>
      <c r="B32" s="37" t="s">
        <v>1</v>
      </c>
      <c r="C32" s="37"/>
      <c r="D32" s="37" t="s">
        <v>2</v>
      </c>
      <c r="E32" s="37"/>
      <c r="F32" s="37" t="s">
        <v>3</v>
      </c>
      <c r="G32" s="37"/>
      <c r="H32" s="37" t="s">
        <v>4</v>
      </c>
      <c r="I32" s="37"/>
      <c r="J32" s="37" t="s">
        <v>5</v>
      </c>
      <c r="K32" s="37"/>
      <c r="L32" s="16" t="s">
        <v>6</v>
      </c>
    </row>
    <row r="33" spans="1:12" ht="30" x14ac:dyDescent="0.25">
      <c r="A33" s="14" t="s">
        <v>63</v>
      </c>
      <c r="B33" s="6">
        <v>84</v>
      </c>
      <c r="C33" s="17">
        <f t="shared" si="12"/>
        <v>0.67200000000000004</v>
      </c>
      <c r="D33" s="6">
        <v>76</v>
      </c>
      <c r="E33" s="17">
        <f t="shared" si="8"/>
        <v>0.5757575757575758</v>
      </c>
      <c r="F33" s="6">
        <v>77</v>
      </c>
      <c r="G33" s="17">
        <f t="shared" si="10"/>
        <v>0.58778625954198471</v>
      </c>
      <c r="H33" s="6">
        <v>84</v>
      </c>
      <c r="I33" s="17">
        <f t="shared" si="11"/>
        <v>0.60869565217391308</v>
      </c>
      <c r="J33" s="6">
        <v>80</v>
      </c>
      <c r="K33" s="17">
        <f t="shared" si="9"/>
        <v>0.65040650406504064</v>
      </c>
      <c r="L33" s="17">
        <f t="shared" ref="L33:L35" si="18">(J33-B33)/B33</f>
        <v>-4.7619047619047616E-2</v>
      </c>
    </row>
    <row r="34" spans="1:12" x14ac:dyDescent="0.25">
      <c r="A34" s="11" t="s">
        <v>34</v>
      </c>
      <c r="B34" s="6">
        <v>41</v>
      </c>
      <c r="C34" s="17">
        <f t="shared" si="12"/>
        <v>0.32800000000000001</v>
      </c>
      <c r="D34" s="6">
        <v>56</v>
      </c>
      <c r="E34" s="17">
        <f t="shared" si="8"/>
        <v>0.42424242424242425</v>
      </c>
      <c r="F34" s="6">
        <v>54</v>
      </c>
      <c r="G34" s="17">
        <f t="shared" si="10"/>
        <v>0.41221374045801529</v>
      </c>
      <c r="H34" s="6">
        <v>54</v>
      </c>
      <c r="I34" s="17">
        <f t="shared" si="11"/>
        <v>0.39130434782608697</v>
      </c>
      <c r="J34" s="6">
        <v>43</v>
      </c>
      <c r="K34" s="17">
        <f t="shared" si="9"/>
        <v>0.34959349593495936</v>
      </c>
      <c r="L34" s="17">
        <f t="shared" si="18"/>
        <v>4.878048780487805E-2</v>
      </c>
    </row>
    <row r="35" spans="1:12" s="36" customFormat="1" x14ac:dyDescent="0.25">
      <c r="A35" s="12" t="s">
        <v>10</v>
      </c>
      <c r="B35" s="20">
        <f>SUM(B33:B34)</f>
        <v>125</v>
      </c>
      <c r="C35" s="21">
        <f t="shared" si="12"/>
        <v>1</v>
      </c>
      <c r="D35" s="20">
        <f t="shared" ref="D35:J35" si="19">SUM(D33:D34)</f>
        <v>132</v>
      </c>
      <c r="E35" s="21">
        <f t="shared" si="8"/>
        <v>1</v>
      </c>
      <c r="F35" s="20">
        <f t="shared" si="19"/>
        <v>131</v>
      </c>
      <c r="G35" s="21">
        <f t="shared" si="10"/>
        <v>1</v>
      </c>
      <c r="H35" s="20">
        <f t="shared" si="19"/>
        <v>138</v>
      </c>
      <c r="I35" s="21">
        <f t="shared" si="11"/>
        <v>1</v>
      </c>
      <c r="J35" s="20">
        <f t="shared" si="19"/>
        <v>123</v>
      </c>
      <c r="K35" s="21">
        <f t="shared" si="9"/>
        <v>1</v>
      </c>
      <c r="L35" s="21">
        <f t="shared" si="18"/>
        <v>-1.6E-2</v>
      </c>
    </row>
  </sheetData>
  <mergeCells count="26">
    <mergeCell ref="A1:L2"/>
    <mergeCell ref="B3:C3"/>
    <mergeCell ref="D3:E3"/>
    <mergeCell ref="F3:G3"/>
    <mergeCell ref="H3:I3"/>
    <mergeCell ref="J3:K3"/>
    <mergeCell ref="B19:C19"/>
    <mergeCell ref="D19:E19"/>
    <mergeCell ref="F19:G19"/>
    <mergeCell ref="H19:I19"/>
    <mergeCell ref="J19:K19"/>
    <mergeCell ref="B8:C8"/>
    <mergeCell ref="D8:E8"/>
    <mergeCell ref="F8:G8"/>
    <mergeCell ref="H8:I8"/>
    <mergeCell ref="J8:K8"/>
    <mergeCell ref="B25:C25"/>
    <mergeCell ref="D25:E25"/>
    <mergeCell ref="F25:G25"/>
    <mergeCell ref="H25:I25"/>
    <mergeCell ref="J25:K25"/>
    <mergeCell ref="B32:C32"/>
    <mergeCell ref="D32:E32"/>
    <mergeCell ref="F32:G32"/>
    <mergeCell ref="H32:I32"/>
    <mergeCell ref="J32:K32"/>
  </mergeCells>
  <printOptions horizontalCentered="1"/>
  <pageMargins left="0.7" right="0.7" top="0.75" bottom="0.75" header="0.3" footer="0.3"/>
  <pageSetup scale="84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tabSelected="1" workbookViewId="0">
      <selection activeCell="G4" sqref="G4:G8"/>
    </sheetView>
  </sheetViews>
  <sheetFormatPr defaultRowHeight="15" x14ac:dyDescent="0.25"/>
  <cols>
    <col min="1" max="1" width="38.140625" style="15" customWidth="1"/>
    <col min="2" max="2" width="18.5703125" style="9" customWidth="1"/>
    <col min="3" max="8" width="13.140625" style="9" customWidth="1"/>
  </cols>
  <sheetData>
    <row r="1" spans="1:8" x14ac:dyDescent="0.25">
      <c r="A1" s="38" t="s">
        <v>40</v>
      </c>
      <c r="B1" s="38"/>
      <c r="C1" s="38"/>
      <c r="D1" s="38"/>
      <c r="E1" s="38"/>
      <c r="F1" s="38"/>
      <c r="G1" s="38"/>
      <c r="H1" s="38"/>
    </row>
    <row r="2" spans="1:8" x14ac:dyDescent="0.25">
      <c r="A2" s="41"/>
      <c r="B2" s="41"/>
      <c r="C2" s="41"/>
      <c r="D2" s="41"/>
      <c r="E2" s="41"/>
      <c r="F2" s="41"/>
      <c r="G2" s="41"/>
      <c r="H2" s="41"/>
    </row>
    <row r="3" spans="1:8" ht="30" x14ac:dyDescent="0.25">
      <c r="A3" s="22" t="s">
        <v>36</v>
      </c>
      <c r="B3" s="1" t="s">
        <v>37</v>
      </c>
      <c r="C3" s="3" t="s">
        <v>64</v>
      </c>
      <c r="D3" s="3" t="s">
        <v>65</v>
      </c>
      <c r="E3" s="3" t="s">
        <v>66</v>
      </c>
      <c r="F3" s="3" t="s">
        <v>67</v>
      </c>
      <c r="G3" s="3" t="s">
        <v>38</v>
      </c>
      <c r="H3" s="3" t="s">
        <v>68</v>
      </c>
    </row>
    <row r="4" spans="1:8" x14ac:dyDescent="0.25">
      <c r="A4" s="42" t="s">
        <v>41</v>
      </c>
      <c r="B4" s="2" t="s">
        <v>1</v>
      </c>
      <c r="C4" s="2">
        <v>148</v>
      </c>
      <c r="D4" s="2">
        <v>134</v>
      </c>
      <c r="E4" s="4">
        <v>0.90540540540540537</v>
      </c>
      <c r="F4" s="2">
        <v>121</v>
      </c>
      <c r="G4" s="4">
        <v>0.81756756756756754</v>
      </c>
      <c r="H4" s="5" t="s">
        <v>14</v>
      </c>
    </row>
    <row r="5" spans="1:8" x14ac:dyDescent="0.25">
      <c r="A5" s="43"/>
      <c r="B5" s="2" t="s">
        <v>2</v>
      </c>
      <c r="C5" s="6">
        <v>155</v>
      </c>
      <c r="D5" s="6">
        <v>144</v>
      </c>
      <c r="E5" s="4">
        <v>0.92903225806451617</v>
      </c>
      <c r="F5" s="6">
        <v>112</v>
      </c>
      <c r="G5" s="4">
        <v>0.72258064516129028</v>
      </c>
      <c r="H5" s="8" t="s">
        <v>14</v>
      </c>
    </row>
    <row r="6" spans="1:8" x14ac:dyDescent="0.25">
      <c r="A6" s="43"/>
      <c r="B6" s="2" t="s">
        <v>3</v>
      </c>
      <c r="C6" s="6">
        <v>168</v>
      </c>
      <c r="D6" s="6">
        <v>149</v>
      </c>
      <c r="E6" s="4">
        <v>0.88690476190476186</v>
      </c>
      <c r="F6" s="6">
        <v>128</v>
      </c>
      <c r="G6" s="4">
        <v>0.76190476190476186</v>
      </c>
      <c r="H6" s="8" t="s">
        <v>14</v>
      </c>
    </row>
    <row r="7" spans="1:8" x14ac:dyDescent="0.25">
      <c r="A7" s="43"/>
      <c r="B7" s="2" t="s">
        <v>4</v>
      </c>
      <c r="C7" s="6">
        <v>175</v>
      </c>
      <c r="D7" s="6">
        <v>166</v>
      </c>
      <c r="E7" s="4">
        <v>0.94857142857142862</v>
      </c>
      <c r="F7" s="6">
        <v>151</v>
      </c>
      <c r="G7" s="4">
        <v>0.86285714285714288</v>
      </c>
      <c r="H7" s="8" t="s">
        <v>14</v>
      </c>
    </row>
    <row r="8" spans="1:8" x14ac:dyDescent="0.25">
      <c r="A8" s="44"/>
      <c r="B8" s="2" t="s">
        <v>5</v>
      </c>
      <c r="C8" s="6">
        <v>147</v>
      </c>
      <c r="D8" s="6">
        <v>139</v>
      </c>
      <c r="E8" s="4">
        <v>0.94557823129251706</v>
      </c>
      <c r="F8" s="6">
        <v>117</v>
      </c>
      <c r="G8" s="4">
        <v>0.79591836734693877</v>
      </c>
      <c r="H8" s="8" t="s">
        <v>14</v>
      </c>
    </row>
    <row r="10" spans="1:8" ht="30" x14ac:dyDescent="0.25">
      <c r="A10" s="10" t="s">
        <v>39</v>
      </c>
      <c r="B10" s="1" t="s">
        <v>37</v>
      </c>
      <c r="C10" s="3" t="s">
        <v>64</v>
      </c>
      <c r="D10" s="3" t="s">
        <v>65</v>
      </c>
      <c r="E10" s="3" t="s">
        <v>66</v>
      </c>
      <c r="F10" s="3" t="s">
        <v>67</v>
      </c>
      <c r="G10" s="3" t="s">
        <v>38</v>
      </c>
      <c r="H10" s="3" t="s">
        <v>68</v>
      </c>
    </row>
    <row r="11" spans="1:8" x14ac:dyDescent="0.25">
      <c r="A11" s="45" t="s">
        <v>42</v>
      </c>
      <c r="B11" s="2" t="s">
        <v>1</v>
      </c>
      <c r="C11" s="6">
        <v>112</v>
      </c>
      <c r="D11" s="6">
        <v>100</v>
      </c>
      <c r="E11" s="7">
        <v>0.8928571428571429</v>
      </c>
      <c r="F11" s="6">
        <v>87</v>
      </c>
      <c r="G11" s="7">
        <v>0.7767857142857143</v>
      </c>
      <c r="H11" s="8">
        <v>2.4577319587628867</v>
      </c>
    </row>
    <row r="12" spans="1:8" x14ac:dyDescent="0.25">
      <c r="A12" s="45"/>
      <c r="B12" s="2" t="s">
        <v>2</v>
      </c>
      <c r="C12" s="6">
        <v>118</v>
      </c>
      <c r="D12" s="6">
        <v>109</v>
      </c>
      <c r="E12" s="7">
        <v>0.92372881355932202</v>
      </c>
      <c r="F12" s="6">
        <v>82</v>
      </c>
      <c r="G12" s="7">
        <v>0.69491525423728817</v>
      </c>
      <c r="H12" s="8">
        <v>2.2149532710280369</v>
      </c>
    </row>
    <row r="13" spans="1:8" x14ac:dyDescent="0.25">
      <c r="A13" s="45"/>
      <c r="B13" s="2" t="s">
        <v>3</v>
      </c>
      <c r="C13" s="6">
        <v>109</v>
      </c>
      <c r="D13" s="6">
        <v>95</v>
      </c>
      <c r="E13" s="7">
        <v>0.87155963302752293</v>
      </c>
      <c r="F13" s="6">
        <v>78</v>
      </c>
      <c r="G13" s="7">
        <v>0.7155963302752294</v>
      </c>
      <c r="H13" s="8">
        <v>2.7357894736842105</v>
      </c>
    </row>
    <row r="14" spans="1:8" x14ac:dyDescent="0.25">
      <c r="A14" s="45"/>
      <c r="B14" s="2" t="s">
        <v>4</v>
      </c>
      <c r="C14" s="6">
        <v>108</v>
      </c>
      <c r="D14" s="6">
        <v>103</v>
      </c>
      <c r="E14" s="7">
        <v>0.95370370370370372</v>
      </c>
      <c r="F14" s="6">
        <v>91</v>
      </c>
      <c r="G14" s="7">
        <v>0.84259259259259256</v>
      </c>
      <c r="H14" s="8">
        <v>2.8409999999999997</v>
      </c>
    </row>
    <row r="15" spans="1:8" x14ac:dyDescent="0.25">
      <c r="A15" s="45"/>
      <c r="B15" s="2" t="s">
        <v>5</v>
      </c>
      <c r="C15" s="6">
        <v>103</v>
      </c>
      <c r="D15" s="6">
        <v>96</v>
      </c>
      <c r="E15" s="7">
        <v>0.93203883495145634</v>
      </c>
      <c r="F15" s="6">
        <v>79</v>
      </c>
      <c r="G15" s="7">
        <v>0.76699029126213591</v>
      </c>
      <c r="H15" s="8">
        <v>2.6319148936170214</v>
      </c>
    </row>
    <row r="16" spans="1:8" ht="30" x14ac:dyDescent="0.25">
      <c r="A16" s="23"/>
      <c r="B16" s="1" t="s">
        <v>37</v>
      </c>
      <c r="C16" s="3" t="s">
        <v>64</v>
      </c>
      <c r="D16" s="3" t="s">
        <v>65</v>
      </c>
      <c r="E16" s="3" t="s">
        <v>66</v>
      </c>
      <c r="F16" s="3" t="s">
        <v>67</v>
      </c>
      <c r="G16" s="3" t="s">
        <v>38</v>
      </c>
      <c r="H16" s="3" t="s">
        <v>68</v>
      </c>
    </row>
    <row r="17" spans="1:8" x14ac:dyDescent="0.25">
      <c r="A17" s="45" t="s">
        <v>43</v>
      </c>
      <c r="B17" s="2" t="s">
        <v>1</v>
      </c>
      <c r="C17" s="6">
        <v>36</v>
      </c>
      <c r="D17" s="6">
        <v>34</v>
      </c>
      <c r="E17" s="7">
        <v>0.94444444444444442</v>
      </c>
      <c r="F17" s="6">
        <v>34</v>
      </c>
      <c r="G17" s="7">
        <v>0.94444444444444442</v>
      </c>
      <c r="H17" s="8">
        <v>3.9029411764705881</v>
      </c>
    </row>
    <row r="18" spans="1:8" x14ac:dyDescent="0.25">
      <c r="A18" s="45"/>
      <c r="B18" s="2" t="s">
        <v>2</v>
      </c>
      <c r="C18" s="6">
        <v>37</v>
      </c>
      <c r="D18" s="6">
        <v>35</v>
      </c>
      <c r="E18" s="7">
        <v>0.94594594594594594</v>
      </c>
      <c r="F18" s="6">
        <v>30</v>
      </c>
      <c r="G18" s="7">
        <v>0.81081081081081086</v>
      </c>
      <c r="H18" s="8">
        <v>3.0228571428571427</v>
      </c>
    </row>
    <row r="19" spans="1:8" x14ac:dyDescent="0.25">
      <c r="A19" s="45"/>
      <c r="B19" s="2" t="s">
        <v>3</v>
      </c>
      <c r="C19" s="6">
        <v>59</v>
      </c>
      <c r="D19" s="6">
        <v>54</v>
      </c>
      <c r="E19" s="7">
        <v>0.9152542372881356</v>
      </c>
      <c r="F19" s="6">
        <v>50</v>
      </c>
      <c r="G19" s="7">
        <v>0.84745762711864403</v>
      </c>
      <c r="H19" s="8">
        <v>3.2425925925925925</v>
      </c>
    </row>
    <row r="20" spans="1:8" x14ac:dyDescent="0.25">
      <c r="A20" s="45"/>
      <c r="B20" s="2" t="s">
        <v>4</v>
      </c>
      <c r="C20" s="6">
        <v>67</v>
      </c>
      <c r="D20" s="6">
        <v>63</v>
      </c>
      <c r="E20" s="7">
        <v>0.94029850746268662</v>
      </c>
      <c r="F20" s="6">
        <v>60</v>
      </c>
      <c r="G20" s="7">
        <v>0.89552238805970152</v>
      </c>
      <c r="H20" s="8">
        <v>3.2935483870967741</v>
      </c>
    </row>
    <row r="21" spans="1:8" x14ac:dyDescent="0.25">
      <c r="A21" s="45"/>
      <c r="B21" s="2" t="s">
        <v>5</v>
      </c>
      <c r="C21" s="6">
        <v>44</v>
      </c>
      <c r="D21" s="6">
        <v>43</v>
      </c>
      <c r="E21" s="7">
        <v>0.97727272727272729</v>
      </c>
      <c r="F21" s="6">
        <v>38</v>
      </c>
      <c r="G21" s="7">
        <v>0.86363636363636365</v>
      </c>
      <c r="H21" s="8">
        <v>3.2441860465116279</v>
      </c>
    </row>
  </sheetData>
  <mergeCells count="4">
    <mergeCell ref="A1:H2"/>
    <mergeCell ref="A4:A8"/>
    <mergeCell ref="A11:A15"/>
    <mergeCell ref="A17:A21"/>
  </mergeCells>
  <printOptions horizontalCentered="1"/>
  <pageMargins left="0.7" right="0.7" top="0.75" bottom="0.75" header="0.3" footer="0.3"/>
  <pageSetup scale="90" fitToHeight="0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B1" sqref="B1:H1"/>
    </sheetView>
  </sheetViews>
  <sheetFormatPr defaultRowHeight="15" x14ac:dyDescent="0.25"/>
  <cols>
    <col min="1" max="1" width="16.28515625" style="15" customWidth="1"/>
    <col min="2" max="8" width="13.7109375" style="9" customWidth="1"/>
  </cols>
  <sheetData>
    <row r="1" spans="1:8" ht="30" x14ac:dyDescent="0.25">
      <c r="A1" s="10" t="s">
        <v>44</v>
      </c>
      <c r="B1" s="1" t="s">
        <v>37</v>
      </c>
      <c r="C1" s="3" t="s">
        <v>64</v>
      </c>
      <c r="D1" s="3" t="s">
        <v>65</v>
      </c>
      <c r="E1" s="3" t="s">
        <v>66</v>
      </c>
      <c r="F1" s="3" t="s">
        <v>67</v>
      </c>
      <c r="G1" s="3" t="s">
        <v>38</v>
      </c>
      <c r="H1" s="3" t="s">
        <v>68</v>
      </c>
    </row>
    <row r="2" spans="1:8" x14ac:dyDescent="0.25">
      <c r="A2" s="45" t="s">
        <v>45</v>
      </c>
      <c r="B2" s="2" t="s">
        <v>1</v>
      </c>
      <c r="C2" s="6">
        <v>148</v>
      </c>
      <c r="D2" s="6">
        <v>134</v>
      </c>
      <c r="E2" s="7">
        <v>0.90540540540540537</v>
      </c>
      <c r="F2" s="6">
        <v>121</v>
      </c>
      <c r="G2" s="24">
        <v>0.81756756756756754</v>
      </c>
      <c r="H2" s="25">
        <v>2.8328244274809165</v>
      </c>
    </row>
    <row r="3" spans="1:8" x14ac:dyDescent="0.25">
      <c r="A3" s="45"/>
      <c r="B3" s="2" t="s">
        <v>2</v>
      </c>
      <c r="C3" s="6">
        <v>155</v>
      </c>
      <c r="D3" s="6">
        <v>144</v>
      </c>
      <c r="E3" s="7">
        <v>0.92903225806451617</v>
      </c>
      <c r="F3" s="6">
        <v>112</v>
      </c>
      <c r="G3" s="24">
        <v>0.72258064516129028</v>
      </c>
      <c r="H3" s="25">
        <v>2.4140845070422534</v>
      </c>
    </row>
    <row r="4" spans="1:8" x14ac:dyDescent="0.25">
      <c r="A4" s="45"/>
      <c r="B4" s="2" t="s">
        <v>3</v>
      </c>
      <c r="C4" s="6">
        <v>168</v>
      </c>
      <c r="D4" s="6">
        <v>149</v>
      </c>
      <c r="E4" s="7">
        <v>0.88690476190476186</v>
      </c>
      <c r="F4" s="6">
        <v>128</v>
      </c>
      <c r="G4" s="24">
        <v>0.76190476190476186</v>
      </c>
      <c r="H4" s="25">
        <v>2.9194630872483223</v>
      </c>
    </row>
    <row r="5" spans="1:8" x14ac:dyDescent="0.25">
      <c r="A5" s="45"/>
      <c r="B5" s="2" t="s">
        <v>4</v>
      </c>
      <c r="C5" s="6">
        <v>175</v>
      </c>
      <c r="D5" s="6">
        <v>166</v>
      </c>
      <c r="E5" s="7">
        <v>0.94857142857142862</v>
      </c>
      <c r="F5" s="6">
        <v>151</v>
      </c>
      <c r="G5" s="24">
        <v>0.86285714285714288</v>
      </c>
      <c r="H5" s="25">
        <v>3.0141975308641973</v>
      </c>
    </row>
    <row r="6" spans="1:8" x14ac:dyDescent="0.25">
      <c r="A6" s="45"/>
      <c r="B6" s="2" t="s">
        <v>5</v>
      </c>
      <c r="C6" s="6">
        <v>147</v>
      </c>
      <c r="D6" s="6">
        <v>139</v>
      </c>
      <c r="E6" s="7">
        <v>0.94557823129251706</v>
      </c>
      <c r="F6" s="6">
        <v>117</v>
      </c>
      <c r="G6" s="24">
        <v>0.79591836734693877</v>
      </c>
      <c r="H6" s="25">
        <v>2.8240875912408754</v>
      </c>
    </row>
    <row r="7" spans="1:8" x14ac:dyDescent="0.25">
      <c r="A7" s="45" t="s">
        <v>46</v>
      </c>
      <c r="B7" s="2" t="s">
        <v>1</v>
      </c>
      <c r="C7" s="18" t="s">
        <v>14</v>
      </c>
      <c r="D7" s="18" t="s">
        <v>14</v>
      </c>
      <c r="E7" s="26" t="s">
        <v>14</v>
      </c>
      <c r="F7" s="18" t="s">
        <v>14</v>
      </c>
      <c r="G7" s="18" t="s">
        <v>14</v>
      </c>
      <c r="H7" s="26" t="s">
        <v>14</v>
      </c>
    </row>
    <row r="8" spans="1:8" x14ac:dyDescent="0.25">
      <c r="A8" s="45"/>
      <c r="B8" s="2" t="s">
        <v>2</v>
      </c>
      <c r="C8" s="18" t="s">
        <v>14</v>
      </c>
      <c r="D8" s="18" t="s">
        <v>14</v>
      </c>
      <c r="E8" s="26" t="s">
        <v>14</v>
      </c>
      <c r="F8" s="18" t="s">
        <v>14</v>
      </c>
      <c r="G8" s="18" t="s">
        <v>14</v>
      </c>
      <c r="H8" s="26" t="s">
        <v>14</v>
      </c>
    </row>
    <row r="9" spans="1:8" x14ac:dyDescent="0.25">
      <c r="A9" s="45"/>
      <c r="B9" s="2" t="s">
        <v>3</v>
      </c>
      <c r="C9" s="18" t="s">
        <v>14</v>
      </c>
      <c r="D9" s="18" t="s">
        <v>14</v>
      </c>
      <c r="E9" s="26" t="s">
        <v>14</v>
      </c>
      <c r="F9" s="18" t="s">
        <v>14</v>
      </c>
      <c r="G9" s="18" t="s">
        <v>14</v>
      </c>
      <c r="H9" s="26" t="s">
        <v>14</v>
      </c>
    </row>
    <row r="10" spans="1:8" x14ac:dyDescent="0.25">
      <c r="A10" s="45"/>
      <c r="B10" s="2" t="s">
        <v>4</v>
      </c>
      <c r="C10" s="18" t="s">
        <v>14</v>
      </c>
      <c r="D10" s="18" t="s">
        <v>14</v>
      </c>
      <c r="E10" s="26" t="s">
        <v>14</v>
      </c>
      <c r="F10" s="18" t="s">
        <v>14</v>
      </c>
      <c r="G10" s="18" t="s">
        <v>14</v>
      </c>
      <c r="H10" s="26" t="s">
        <v>14</v>
      </c>
    </row>
    <row r="11" spans="1:8" x14ac:dyDescent="0.25">
      <c r="A11" s="45"/>
      <c r="B11" s="2" t="s">
        <v>5</v>
      </c>
      <c r="C11" s="18" t="s">
        <v>14</v>
      </c>
      <c r="D11" s="18" t="s">
        <v>14</v>
      </c>
      <c r="E11" s="26" t="s">
        <v>14</v>
      </c>
      <c r="F11" s="18" t="s">
        <v>14</v>
      </c>
      <c r="G11" s="18" t="s">
        <v>14</v>
      </c>
      <c r="H11" s="26" t="s">
        <v>14</v>
      </c>
    </row>
  </sheetData>
  <mergeCells count="2">
    <mergeCell ref="A2:A6"/>
    <mergeCell ref="A7:A11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workbookViewId="0">
      <selection activeCell="J10" sqref="J10"/>
    </sheetView>
  </sheetViews>
  <sheetFormatPr defaultRowHeight="15" x14ac:dyDescent="0.25"/>
  <cols>
    <col min="1" max="1" width="14" style="15" customWidth="1"/>
    <col min="2" max="8" width="14" style="9" customWidth="1"/>
  </cols>
  <sheetData>
    <row r="1" spans="1:8" ht="30" x14ac:dyDescent="0.25">
      <c r="A1" s="10" t="s">
        <v>0</v>
      </c>
      <c r="B1" s="1" t="s">
        <v>37</v>
      </c>
      <c r="C1" s="3" t="s">
        <v>64</v>
      </c>
      <c r="D1" s="3" t="s">
        <v>65</v>
      </c>
      <c r="E1" s="3" t="s">
        <v>66</v>
      </c>
      <c r="F1" s="3" t="s">
        <v>67</v>
      </c>
      <c r="G1" s="3" t="s">
        <v>38</v>
      </c>
      <c r="H1" s="3" t="s">
        <v>68</v>
      </c>
    </row>
    <row r="2" spans="1:8" x14ac:dyDescent="0.25">
      <c r="A2" s="45" t="s">
        <v>7</v>
      </c>
      <c r="B2" s="2" t="s">
        <v>1</v>
      </c>
      <c r="C2" s="6">
        <v>78</v>
      </c>
      <c r="D2" s="6">
        <v>68</v>
      </c>
      <c r="E2" s="7">
        <v>0.87179487179487181</v>
      </c>
      <c r="F2" s="6">
        <v>62</v>
      </c>
      <c r="G2" s="7">
        <v>0.79487179487179482</v>
      </c>
      <c r="H2" s="8">
        <v>2.7409090909090907</v>
      </c>
    </row>
    <row r="3" spans="1:8" x14ac:dyDescent="0.25">
      <c r="A3" s="45"/>
      <c r="B3" s="2" t="s">
        <v>2</v>
      </c>
      <c r="C3" s="6">
        <v>68</v>
      </c>
      <c r="D3" s="6">
        <v>62</v>
      </c>
      <c r="E3" s="7">
        <v>0.91176470588235292</v>
      </c>
      <c r="F3" s="6">
        <v>43</v>
      </c>
      <c r="G3" s="7">
        <v>0.63235294117647056</v>
      </c>
      <c r="H3" s="8">
        <v>2.1400000000000006</v>
      </c>
    </row>
    <row r="4" spans="1:8" x14ac:dyDescent="0.25">
      <c r="A4" s="45"/>
      <c r="B4" s="2" t="s">
        <v>3</v>
      </c>
      <c r="C4" s="6">
        <v>69</v>
      </c>
      <c r="D4" s="6">
        <v>59</v>
      </c>
      <c r="E4" s="7">
        <v>0.85507246376811596</v>
      </c>
      <c r="F4" s="6">
        <v>51</v>
      </c>
      <c r="G4" s="7">
        <v>0.73913043478260865</v>
      </c>
      <c r="H4" s="8">
        <v>2.9220338983050853</v>
      </c>
    </row>
    <row r="5" spans="1:8" x14ac:dyDescent="0.25">
      <c r="A5" s="45"/>
      <c r="B5" s="2" t="s">
        <v>4</v>
      </c>
      <c r="C5" s="6">
        <v>70</v>
      </c>
      <c r="D5" s="6">
        <v>65</v>
      </c>
      <c r="E5" s="7">
        <v>0.9285714285714286</v>
      </c>
      <c r="F5" s="6">
        <v>60</v>
      </c>
      <c r="G5" s="7">
        <v>0.8571428571428571</v>
      </c>
      <c r="H5" s="8">
        <v>3.1476190476190475</v>
      </c>
    </row>
    <row r="6" spans="1:8" x14ac:dyDescent="0.25">
      <c r="A6" s="45"/>
      <c r="B6" s="2" t="s">
        <v>5</v>
      </c>
      <c r="C6" s="6">
        <v>73</v>
      </c>
      <c r="D6" s="6">
        <v>67</v>
      </c>
      <c r="E6" s="7">
        <v>0.9178082191780822</v>
      </c>
      <c r="F6" s="6">
        <v>53</v>
      </c>
      <c r="G6" s="7">
        <v>0.72602739726027399</v>
      </c>
      <c r="H6" s="8">
        <v>2.5984615384615384</v>
      </c>
    </row>
    <row r="7" spans="1:8" x14ac:dyDescent="0.25">
      <c r="A7" s="45" t="s">
        <v>8</v>
      </c>
      <c r="B7" s="2" t="s">
        <v>1</v>
      </c>
      <c r="C7" s="6">
        <v>67</v>
      </c>
      <c r="D7" s="6">
        <v>63</v>
      </c>
      <c r="E7" s="7">
        <v>0.94029850746268662</v>
      </c>
      <c r="F7" s="6">
        <v>56</v>
      </c>
      <c r="G7" s="7">
        <v>0.83582089552238803</v>
      </c>
      <c r="H7" s="8">
        <v>2.8741935483870971</v>
      </c>
    </row>
    <row r="8" spans="1:8" x14ac:dyDescent="0.25">
      <c r="A8" s="45"/>
      <c r="B8" s="2" t="s">
        <v>2</v>
      </c>
      <c r="C8" s="6">
        <v>87</v>
      </c>
      <c r="D8" s="6">
        <v>82</v>
      </c>
      <c r="E8" s="7">
        <v>0.94252873563218387</v>
      </c>
      <c r="F8" s="6">
        <v>69</v>
      </c>
      <c r="G8" s="7">
        <v>0.7931034482758621</v>
      </c>
      <c r="H8" s="8">
        <v>2.6146341463414635</v>
      </c>
    </row>
    <row r="9" spans="1:8" x14ac:dyDescent="0.25">
      <c r="A9" s="45"/>
      <c r="B9" s="2" t="s">
        <v>3</v>
      </c>
      <c r="C9" s="6">
        <v>99</v>
      </c>
      <c r="D9" s="6">
        <v>90</v>
      </c>
      <c r="E9" s="7">
        <v>0.90909090909090906</v>
      </c>
      <c r="F9" s="6">
        <v>77</v>
      </c>
      <c r="G9" s="7">
        <v>0.77777777777777779</v>
      </c>
      <c r="H9" s="8">
        <v>2.9177777777777778</v>
      </c>
    </row>
    <row r="10" spans="1:8" x14ac:dyDescent="0.25">
      <c r="A10" s="45"/>
      <c r="B10" s="2" t="s">
        <v>4</v>
      </c>
      <c r="C10" s="6">
        <v>103</v>
      </c>
      <c r="D10" s="6">
        <v>99</v>
      </c>
      <c r="E10" s="7">
        <v>0.96116504854368934</v>
      </c>
      <c r="F10" s="6">
        <v>89</v>
      </c>
      <c r="G10" s="7">
        <v>0.86407766990291257</v>
      </c>
      <c r="H10" s="8">
        <v>2.9412371134020621</v>
      </c>
    </row>
    <row r="11" spans="1:8" x14ac:dyDescent="0.25">
      <c r="A11" s="45"/>
      <c r="B11" s="2" t="s">
        <v>5</v>
      </c>
      <c r="C11" s="6">
        <v>72</v>
      </c>
      <c r="D11" s="6">
        <v>70</v>
      </c>
      <c r="E11" s="7">
        <v>0.97222222222222221</v>
      </c>
      <c r="F11" s="6">
        <v>62</v>
      </c>
      <c r="G11" s="7">
        <v>0.86111111111111116</v>
      </c>
      <c r="H11" s="8">
        <v>3.0142857142857142</v>
      </c>
    </row>
    <row r="12" spans="1:8" ht="30" x14ac:dyDescent="0.25">
      <c r="A12" s="10" t="s">
        <v>47</v>
      </c>
      <c r="B12" s="1" t="s">
        <v>37</v>
      </c>
      <c r="C12" s="3" t="s">
        <v>64</v>
      </c>
      <c r="D12" s="3" t="s">
        <v>65</v>
      </c>
      <c r="E12" s="3" t="s">
        <v>66</v>
      </c>
      <c r="F12" s="3" t="s">
        <v>67</v>
      </c>
      <c r="G12" s="3" t="s">
        <v>38</v>
      </c>
      <c r="H12" s="3" t="s">
        <v>68</v>
      </c>
    </row>
    <row r="13" spans="1:8" x14ac:dyDescent="0.25">
      <c r="A13" s="47" t="s">
        <v>48</v>
      </c>
      <c r="B13" s="2" t="s">
        <v>1</v>
      </c>
      <c r="C13" s="6">
        <v>7</v>
      </c>
      <c r="D13" s="6">
        <v>7</v>
      </c>
      <c r="E13" s="7">
        <v>1</v>
      </c>
      <c r="F13" s="6">
        <v>6</v>
      </c>
      <c r="G13" s="7">
        <v>0.8571428571428571</v>
      </c>
      <c r="H13" s="8">
        <v>2.8142857142857141</v>
      </c>
    </row>
    <row r="14" spans="1:8" x14ac:dyDescent="0.25">
      <c r="A14" s="48"/>
      <c r="B14" s="2" t="s">
        <v>2</v>
      </c>
      <c r="C14" s="6">
        <v>14</v>
      </c>
      <c r="D14" s="6">
        <v>13</v>
      </c>
      <c r="E14" s="7">
        <v>0.9285714285714286</v>
      </c>
      <c r="F14" s="6">
        <v>10</v>
      </c>
      <c r="G14" s="7">
        <v>0.7142857142857143</v>
      </c>
      <c r="H14" s="8">
        <v>2.1846153846153844</v>
      </c>
    </row>
    <row r="15" spans="1:8" x14ac:dyDescent="0.25">
      <c r="A15" s="48"/>
      <c r="B15" s="2" t="s">
        <v>3</v>
      </c>
      <c r="C15" s="6">
        <v>11</v>
      </c>
      <c r="D15" s="6">
        <v>10</v>
      </c>
      <c r="E15" s="7">
        <v>0.90909090909090906</v>
      </c>
      <c r="F15" s="6">
        <v>9</v>
      </c>
      <c r="G15" s="7">
        <v>0.81818181818181823</v>
      </c>
      <c r="H15" s="8">
        <v>2.9</v>
      </c>
    </row>
    <row r="16" spans="1:8" x14ac:dyDescent="0.25">
      <c r="A16" s="48"/>
      <c r="B16" s="2" t="s">
        <v>4</v>
      </c>
      <c r="C16" s="6">
        <v>7</v>
      </c>
      <c r="D16" s="6">
        <v>7</v>
      </c>
      <c r="E16" s="7">
        <v>1</v>
      </c>
      <c r="F16" s="6">
        <v>4</v>
      </c>
      <c r="G16" s="7">
        <v>0.5714285714285714</v>
      </c>
      <c r="H16" s="8">
        <v>2</v>
      </c>
    </row>
    <row r="17" spans="1:8" x14ac:dyDescent="0.25">
      <c r="A17" s="49"/>
      <c r="B17" s="2" t="s">
        <v>5</v>
      </c>
      <c r="C17" s="6">
        <v>6</v>
      </c>
      <c r="D17" s="6">
        <v>5</v>
      </c>
      <c r="E17" s="7">
        <v>0.83333333333333337</v>
      </c>
      <c r="F17" s="6">
        <v>3</v>
      </c>
      <c r="G17" s="7">
        <v>0.5</v>
      </c>
      <c r="H17" s="8">
        <v>1.6</v>
      </c>
    </row>
    <row r="18" spans="1:8" x14ac:dyDescent="0.25">
      <c r="A18" s="46" t="s">
        <v>49</v>
      </c>
      <c r="B18" s="2" t="s">
        <v>1</v>
      </c>
      <c r="C18" s="27" t="s">
        <v>14</v>
      </c>
      <c r="D18" s="27" t="s">
        <v>14</v>
      </c>
      <c r="E18" s="7" t="s">
        <v>14</v>
      </c>
      <c r="F18" s="27" t="s">
        <v>14</v>
      </c>
      <c r="G18" s="7" t="s">
        <v>14</v>
      </c>
      <c r="H18" s="28" t="s">
        <v>14</v>
      </c>
    </row>
    <row r="19" spans="1:8" x14ac:dyDescent="0.25">
      <c r="A19" s="46"/>
      <c r="B19" s="2" t="s">
        <v>2</v>
      </c>
      <c r="C19" s="6">
        <v>1</v>
      </c>
      <c r="D19" s="6">
        <v>1</v>
      </c>
      <c r="E19" s="7">
        <v>1</v>
      </c>
      <c r="F19" s="6">
        <v>0</v>
      </c>
      <c r="G19" s="7">
        <v>0</v>
      </c>
      <c r="H19" s="8">
        <v>0</v>
      </c>
    </row>
    <row r="20" spans="1:8" x14ac:dyDescent="0.25">
      <c r="A20" s="46"/>
      <c r="B20" s="2" t="s">
        <v>3</v>
      </c>
      <c r="C20" s="27" t="s">
        <v>14</v>
      </c>
      <c r="D20" s="27" t="s">
        <v>14</v>
      </c>
      <c r="E20" s="7" t="s">
        <v>14</v>
      </c>
      <c r="F20" s="27" t="s">
        <v>14</v>
      </c>
      <c r="G20" s="7" t="s">
        <v>14</v>
      </c>
      <c r="H20" s="28" t="s">
        <v>14</v>
      </c>
    </row>
    <row r="21" spans="1:8" x14ac:dyDescent="0.25">
      <c r="A21" s="46"/>
      <c r="B21" s="2" t="s">
        <v>4</v>
      </c>
      <c r="C21" s="6" t="s">
        <v>14</v>
      </c>
      <c r="D21" s="6" t="s">
        <v>14</v>
      </c>
      <c r="E21" s="7" t="s">
        <v>14</v>
      </c>
      <c r="F21" s="6" t="s">
        <v>14</v>
      </c>
      <c r="G21" s="7" t="s">
        <v>14</v>
      </c>
      <c r="H21" s="8" t="s">
        <v>14</v>
      </c>
    </row>
    <row r="22" spans="1:8" x14ac:dyDescent="0.25">
      <c r="A22" s="46"/>
      <c r="B22" s="2" t="s">
        <v>5</v>
      </c>
      <c r="C22" s="6">
        <v>2</v>
      </c>
      <c r="D22" s="6">
        <v>2</v>
      </c>
      <c r="E22" s="7">
        <v>1</v>
      </c>
      <c r="F22" s="6">
        <v>2</v>
      </c>
      <c r="G22" s="7">
        <v>1</v>
      </c>
      <c r="H22" s="8">
        <v>3.35</v>
      </c>
    </row>
    <row r="23" spans="1:8" x14ac:dyDescent="0.25">
      <c r="A23" s="45" t="s">
        <v>15</v>
      </c>
      <c r="B23" s="2" t="s">
        <v>1</v>
      </c>
      <c r="C23" s="6" t="s">
        <v>14</v>
      </c>
      <c r="D23" s="6" t="s">
        <v>14</v>
      </c>
      <c r="E23" s="7" t="s">
        <v>14</v>
      </c>
      <c r="F23" s="6" t="s">
        <v>14</v>
      </c>
      <c r="G23" s="7" t="s">
        <v>14</v>
      </c>
      <c r="H23" s="8" t="s">
        <v>14</v>
      </c>
    </row>
    <row r="24" spans="1:8" x14ac:dyDescent="0.25">
      <c r="A24" s="45"/>
      <c r="B24" s="2" t="s">
        <v>2</v>
      </c>
      <c r="C24" s="6">
        <v>4</v>
      </c>
      <c r="D24" s="6">
        <v>4</v>
      </c>
      <c r="E24" s="7">
        <v>1</v>
      </c>
      <c r="F24" s="6">
        <v>2</v>
      </c>
      <c r="G24" s="7">
        <v>0.5</v>
      </c>
      <c r="H24" s="8">
        <v>1.75</v>
      </c>
    </row>
    <row r="25" spans="1:8" x14ac:dyDescent="0.25">
      <c r="A25" s="45"/>
      <c r="B25" s="2" t="s">
        <v>3</v>
      </c>
      <c r="C25" s="27">
        <v>3</v>
      </c>
      <c r="D25" s="27">
        <v>3</v>
      </c>
      <c r="E25" s="7">
        <v>1</v>
      </c>
      <c r="F25" s="27">
        <v>3</v>
      </c>
      <c r="G25" s="7">
        <v>1</v>
      </c>
      <c r="H25" s="28">
        <v>2.9</v>
      </c>
    </row>
    <row r="26" spans="1:8" x14ac:dyDescent="0.25">
      <c r="A26" s="45"/>
      <c r="B26" s="2" t="s">
        <v>4</v>
      </c>
      <c r="C26" s="6">
        <v>4</v>
      </c>
      <c r="D26" s="6">
        <v>4</v>
      </c>
      <c r="E26" s="7">
        <v>1</v>
      </c>
      <c r="F26" s="6">
        <v>4</v>
      </c>
      <c r="G26" s="7">
        <v>1</v>
      </c>
      <c r="H26" s="8">
        <v>3</v>
      </c>
    </row>
    <row r="27" spans="1:8" x14ac:dyDescent="0.25">
      <c r="A27" s="45"/>
      <c r="B27" s="2" t="s">
        <v>5</v>
      </c>
      <c r="C27" s="6">
        <v>4</v>
      </c>
      <c r="D27" s="6">
        <v>4</v>
      </c>
      <c r="E27" s="7">
        <v>1</v>
      </c>
      <c r="F27" s="6">
        <v>4</v>
      </c>
      <c r="G27" s="7">
        <v>1</v>
      </c>
      <c r="H27" s="8">
        <v>3.5</v>
      </c>
    </row>
    <row r="28" spans="1:8" x14ac:dyDescent="0.25">
      <c r="A28" s="45" t="s">
        <v>16</v>
      </c>
      <c r="B28" s="2" t="s">
        <v>1</v>
      </c>
      <c r="C28" s="6">
        <v>4</v>
      </c>
      <c r="D28" s="6">
        <v>4</v>
      </c>
      <c r="E28" s="7">
        <v>1</v>
      </c>
      <c r="F28" s="6">
        <v>4</v>
      </c>
      <c r="G28" s="7">
        <v>1</v>
      </c>
      <c r="H28" s="8">
        <v>3.75</v>
      </c>
    </row>
    <row r="29" spans="1:8" x14ac:dyDescent="0.25">
      <c r="A29" s="45"/>
      <c r="B29" s="2" t="s">
        <v>2</v>
      </c>
      <c r="C29" s="6">
        <v>1</v>
      </c>
      <c r="D29" s="6">
        <v>1</v>
      </c>
      <c r="E29" s="7">
        <v>1</v>
      </c>
      <c r="F29" s="6">
        <v>1</v>
      </c>
      <c r="G29" s="7">
        <v>1</v>
      </c>
      <c r="H29" s="8">
        <v>3</v>
      </c>
    </row>
    <row r="30" spans="1:8" x14ac:dyDescent="0.25">
      <c r="A30" s="45"/>
      <c r="B30" s="2" t="s">
        <v>3</v>
      </c>
      <c r="C30" s="6">
        <v>3</v>
      </c>
      <c r="D30" s="6">
        <v>3</v>
      </c>
      <c r="E30" s="7">
        <v>1</v>
      </c>
      <c r="F30" s="6">
        <v>3</v>
      </c>
      <c r="G30" s="7">
        <v>1</v>
      </c>
      <c r="H30" s="8">
        <v>3.6666666666666665</v>
      </c>
    </row>
    <row r="31" spans="1:8" x14ac:dyDescent="0.25">
      <c r="A31" s="45"/>
      <c r="B31" s="2" t="s">
        <v>4</v>
      </c>
      <c r="C31" s="6">
        <v>8</v>
      </c>
      <c r="D31" s="6">
        <v>6</v>
      </c>
      <c r="E31" s="7">
        <v>0.75</v>
      </c>
      <c r="F31" s="6">
        <v>6</v>
      </c>
      <c r="G31" s="7">
        <v>0.75</v>
      </c>
      <c r="H31" s="8">
        <v>3.45</v>
      </c>
    </row>
    <row r="32" spans="1:8" x14ac:dyDescent="0.25">
      <c r="A32" s="45"/>
      <c r="B32" s="2" t="s">
        <v>5</v>
      </c>
      <c r="C32" s="6">
        <v>4</v>
      </c>
      <c r="D32" s="6">
        <v>4</v>
      </c>
      <c r="E32" s="7">
        <v>1</v>
      </c>
      <c r="F32" s="6">
        <v>3</v>
      </c>
      <c r="G32" s="7">
        <v>0.75</v>
      </c>
      <c r="H32" s="8">
        <v>2</v>
      </c>
    </row>
    <row r="33" spans="1:8" x14ac:dyDescent="0.25">
      <c r="A33" s="45" t="s">
        <v>17</v>
      </c>
      <c r="B33" s="2" t="s">
        <v>1</v>
      </c>
      <c r="C33" s="6">
        <v>52</v>
      </c>
      <c r="D33" s="6">
        <v>45</v>
      </c>
      <c r="E33" s="7">
        <v>0.86538461538461542</v>
      </c>
      <c r="F33" s="6">
        <v>40</v>
      </c>
      <c r="G33" s="7">
        <v>0.76923076923076927</v>
      </c>
      <c r="H33" s="8">
        <v>2.4214285714285717</v>
      </c>
    </row>
    <row r="34" spans="1:8" x14ac:dyDescent="0.25">
      <c r="A34" s="45"/>
      <c r="B34" s="2" t="s">
        <v>2</v>
      </c>
      <c r="C34" s="6">
        <v>52</v>
      </c>
      <c r="D34" s="6">
        <v>48</v>
      </c>
      <c r="E34" s="7">
        <v>0.92307692307692313</v>
      </c>
      <c r="F34" s="6">
        <v>36</v>
      </c>
      <c r="G34" s="7">
        <v>0.69230769230769229</v>
      </c>
      <c r="H34" s="8">
        <v>2.2765957446808511</v>
      </c>
    </row>
    <row r="35" spans="1:8" x14ac:dyDescent="0.25">
      <c r="A35" s="45"/>
      <c r="B35" s="2" t="s">
        <v>3</v>
      </c>
      <c r="C35" s="6">
        <v>66</v>
      </c>
      <c r="D35" s="6">
        <v>52</v>
      </c>
      <c r="E35" s="7">
        <v>0.78787878787878785</v>
      </c>
      <c r="F35" s="6">
        <v>44</v>
      </c>
      <c r="G35" s="7">
        <v>0.66666666666666663</v>
      </c>
      <c r="H35" s="8">
        <v>2.817307692307693</v>
      </c>
    </row>
    <row r="36" spans="1:8" x14ac:dyDescent="0.25">
      <c r="A36" s="45"/>
      <c r="B36" s="2" t="s">
        <v>4</v>
      </c>
      <c r="C36" s="6">
        <v>66</v>
      </c>
      <c r="D36" s="6">
        <v>60</v>
      </c>
      <c r="E36" s="7">
        <v>0.90909090909090906</v>
      </c>
      <c r="F36" s="6">
        <v>51</v>
      </c>
      <c r="G36" s="7">
        <v>0.77272727272727271</v>
      </c>
      <c r="H36" s="8">
        <v>2.7844827586206891</v>
      </c>
    </row>
    <row r="37" spans="1:8" x14ac:dyDescent="0.25">
      <c r="A37" s="45"/>
      <c r="B37" s="2" t="s">
        <v>5</v>
      </c>
      <c r="C37" s="6">
        <v>45</v>
      </c>
      <c r="D37" s="6">
        <v>41</v>
      </c>
      <c r="E37" s="7">
        <v>0.91111111111111109</v>
      </c>
      <c r="F37" s="6">
        <v>34</v>
      </c>
      <c r="G37" s="7">
        <v>0.75555555555555554</v>
      </c>
      <c r="H37" s="8">
        <v>2.7170731707317075</v>
      </c>
    </row>
    <row r="38" spans="1:8" x14ac:dyDescent="0.25">
      <c r="A38" s="45" t="s">
        <v>18</v>
      </c>
      <c r="B38" s="2" t="s">
        <v>1</v>
      </c>
      <c r="C38" s="6" t="s">
        <v>14</v>
      </c>
      <c r="D38" s="6" t="s">
        <v>14</v>
      </c>
      <c r="E38" s="7" t="s">
        <v>14</v>
      </c>
      <c r="F38" s="6" t="s">
        <v>14</v>
      </c>
      <c r="G38" s="7" t="s">
        <v>14</v>
      </c>
      <c r="H38" s="8" t="s">
        <v>14</v>
      </c>
    </row>
    <row r="39" spans="1:8" x14ac:dyDescent="0.25">
      <c r="A39" s="45"/>
      <c r="B39" s="2" t="s">
        <v>2</v>
      </c>
      <c r="C39" s="6" t="s">
        <v>14</v>
      </c>
      <c r="D39" s="6" t="s">
        <v>14</v>
      </c>
      <c r="E39" s="7" t="s">
        <v>14</v>
      </c>
      <c r="F39" s="6" t="s">
        <v>14</v>
      </c>
      <c r="G39" s="7" t="s">
        <v>14</v>
      </c>
      <c r="H39" s="8" t="s">
        <v>14</v>
      </c>
    </row>
    <row r="40" spans="1:8" x14ac:dyDescent="0.25">
      <c r="A40" s="45"/>
      <c r="B40" s="2" t="s">
        <v>3</v>
      </c>
      <c r="C40" s="6" t="s">
        <v>14</v>
      </c>
      <c r="D40" s="6" t="s">
        <v>14</v>
      </c>
      <c r="E40" s="7" t="s">
        <v>14</v>
      </c>
      <c r="F40" s="6" t="s">
        <v>14</v>
      </c>
      <c r="G40" s="7" t="s">
        <v>14</v>
      </c>
      <c r="H40" s="8" t="s">
        <v>14</v>
      </c>
    </row>
    <row r="41" spans="1:8" x14ac:dyDescent="0.25">
      <c r="A41" s="45"/>
      <c r="B41" s="2" t="s">
        <v>4</v>
      </c>
      <c r="C41" s="6" t="s">
        <v>14</v>
      </c>
      <c r="D41" s="6" t="s">
        <v>14</v>
      </c>
      <c r="E41" s="7" t="s">
        <v>14</v>
      </c>
      <c r="F41" s="6" t="s">
        <v>14</v>
      </c>
      <c r="G41" s="7" t="s">
        <v>14</v>
      </c>
      <c r="H41" s="8" t="s">
        <v>14</v>
      </c>
    </row>
    <row r="42" spans="1:8" x14ac:dyDescent="0.25">
      <c r="A42" s="45"/>
      <c r="B42" s="2" t="s">
        <v>5</v>
      </c>
      <c r="C42" s="6">
        <v>4</v>
      </c>
      <c r="D42" s="6">
        <v>4</v>
      </c>
      <c r="E42" s="7">
        <v>1</v>
      </c>
      <c r="F42" s="6">
        <v>0</v>
      </c>
      <c r="G42" s="7">
        <v>0</v>
      </c>
      <c r="H42" s="8">
        <v>0</v>
      </c>
    </row>
    <row r="43" spans="1:8" x14ac:dyDescent="0.25">
      <c r="A43" s="46" t="s">
        <v>50</v>
      </c>
      <c r="B43" s="2" t="s">
        <v>1</v>
      </c>
      <c r="C43" s="6">
        <v>72</v>
      </c>
      <c r="D43" s="6">
        <v>65</v>
      </c>
      <c r="E43" s="7">
        <v>0.90277777777777779</v>
      </c>
      <c r="F43" s="6">
        <v>59</v>
      </c>
      <c r="G43" s="7">
        <v>0.81944444444444442</v>
      </c>
      <c r="H43" s="8">
        <v>3.026153846153846</v>
      </c>
    </row>
    <row r="44" spans="1:8" x14ac:dyDescent="0.25">
      <c r="A44" s="46"/>
      <c r="B44" s="2" t="s">
        <v>2</v>
      </c>
      <c r="C44" s="6">
        <v>72</v>
      </c>
      <c r="D44" s="6">
        <v>67</v>
      </c>
      <c r="E44" s="7">
        <v>0.93055555555555558</v>
      </c>
      <c r="F44" s="6">
        <v>56</v>
      </c>
      <c r="G44" s="7">
        <v>0.77777777777777779</v>
      </c>
      <c r="H44" s="8">
        <v>2.6530303030303028</v>
      </c>
    </row>
    <row r="45" spans="1:8" x14ac:dyDescent="0.25">
      <c r="A45" s="46"/>
      <c r="B45" s="2" t="s">
        <v>3</v>
      </c>
      <c r="C45" s="6">
        <v>69</v>
      </c>
      <c r="D45" s="6">
        <v>66</v>
      </c>
      <c r="E45" s="7">
        <v>0.95652173913043481</v>
      </c>
      <c r="F45" s="6">
        <v>59</v>
      </c>
      <c r="G45" s="7">
        <v>0.85507246376811596</v>
      </c>
      <c r="H45" s="8">
        <v>3.0272727272727273</v>
      </c>
    </row>
    <row r="46" spans="1:8" x14ac:dyDescent="0.25">
      <c r="A46" s="46"/>
      <c r="B46" s="2" t="s">
        <v>4</v>
      </c>
      <c r="C46" s="6">
        <v>80</v>
      </c>
      <c r="D46" s="6">
        <v>80</v>
      </c>
      <c r="E46" s="7">
        <v>1</v>
      </c>
      <c r="F46" s="6">
        <v>77</v>
      </c>
      <c r="G46" s="7">
        <v>0.96250000000000002</v>
      </c>
      <c r="H46" s="8">
        <v>3.2417721518987341</v>
      </c>
    </row>
    <row r="47" spans="1:8" x14ac:dyDescent="0.25">
      <c r="A47" s="46"/>
      <c r="B47" s="2" t="s">
        <v>5</v>
      </c>
      <c r="C47" s="6">
        <v>73</v>
      </c>
      <c r="D47" s="6">
        <v>70</v>
      </c>
      <c r="E47" s="7">
        <v>0.95890410958904104</v>
      </c>
      <c r="F47" s="6">
        <v>62</v>
      </c>
      <c r="G47" s="7">
        <v>0.84931506849315064</v>
      </c>
      <c r="H47" s="8">
        <v>3.0117647058823529</v>
      </c>
    </row>
    <row r="48" spans="1:8" x14ac:dyDescent="0.25">
      <c r="A48" s="46" t="s">
        <v>51</v>
      </c>
      <c r="B48" s="2" t="s">
        <v>1</v>
      </c>
      <c r="C48" s="6">
        <v>10</v>
      </c>
      <c r="D48" s="6">
        <v>10</v>
      </c>
      <c r="E48" s="7">
        <v>1</v>
      </c>
      <c r="F48" s="6">
        <v>9</v>
      </c>
      <c r="G48" s="7">
        <v>0.9</v>
      </c>
      <c r="H48" s="8">
        <v>2.87</v>
      </c>
    </row>
    <row r="49" spans="1:8" x14ac:dyDescent="0.25">
      <c r="A49" s="46"/>
      <c r="B49" s="2" t="s">
        <v>2</v>
      </c>
      <c r="C49" s="6">
        <v>8</v>
      </c>
      <c r="D49" s="6">
        <v>7</v>
      </c>
      <c r="E49" s="7">
        <v>0.875</v>
      </c>
      <c r="F49" s="6">
        <v>5</v>
      </c>
      <c r="G49" s="7">
        <v>0.625</v>
      </c>
      <c r="H49" s="8">
        <v>2.2857142857142856</v>
      </c>
    </row>
    <row r="50" spans="1:8" x14ac:dyDescent="0.25">
      <c r="A50" s="46"/>
      <c r="B50" s="2" t="s">
        <v>3</v>
      </c>
      <c r="C50" s="6">
        <v>13</v>
      </c>
      <c r="D50" s="6">
        <v>12</v>
      </c>
      <c r="E50" s="7">
        <v>0.92307692307692313</v>
      </c>
      <c r="F50" s="6">
        <v>7</v>
      </c>
      <c r="G50" s="7">
        <v>0.53846153846153844</v>
      </c>
      <c r="H50" s="8">
        <v>2.4166666666666665</v>
      </c>
    </row>
    <row r="51" spans="1:8" x14ac:dyDescent="0.25">
      <c r="A51" s="46"/>
      <c r="B51" s="2" t="s">
        <v>4</v>
      </c>
      <c r="C51" s="6">
        <v>8</v>
      </c>
      <c r="D51" s="6">
        <v>7</v>
      </c>
      <c r="E51" s="7">
        <v>0.875</v>
      </c>
      <c r="F51" s="6">
        <v>7</v>
      </c>
      <c r="G51" s="7">
        <v>0.875</v>
      </c>
      <c r="H51" s="8">
        <v>3.3333333333333335</v>
      </c>
    </row>
    <row r="52" spans="1:8" x14ac:dyDescent="0.25">
      <c r="A52" s="46"/>
      <c r="B52" s="2" t="s">
        <v>5</v>
      </c>
      <c r="C52" s="6">
        <v>8</v>
      </c>
      <c r="D52" s="6">
        <v>8</v>
      </c>
      <c r="E52" s="7">
        <v>1</v>
      </c>
      <c r="F52" s="6">
        <v>8</v>
      </c>
      <c r="G52" s="7">
        <v>1</v>
      </c>
      <c r="H52" s="8">
        <v>3.75</v>
      </c>
    </row>
    <row r="53" spans="1:8" x14ac:dyDescent="0.25">
      <c r="A53" s="46" t="s">
        <v>52</v>
      </c>
      <c r="B53" s="2" t="s">
        <v>1</v>
      </c>
      <c r="C53" s="6">
        <v>3</v>
      </c>
      <c r="D53" s="6">
        <v>3</v>
      </c>
      <c r="E53" s="7">
        <v>1</v>
      </c>
      <c r="F53" s="6">
        <v>3</v>
      </c>
      <c r="G53" s="7">
        <v>1</v>
      </c>
      <c r="H53" s="8">
        <v>3.1</v>
      </c>
    </row>
    <row r="54" spans="1:8" x14ac:dyDescent="0.25">
      <c r="A54" s="46"/>
      <c r="B54" s="2" t="s">
        <v>2</v>
      </c>
      <c r="C54" s="6">
        <v>3</v>
      </c>
      <c r="D54" s="6">
        <v>3</v>
      </c>
      <c r="E54" s="7">
        <v>1</v>
      </c>
      <c r="F54" s="6">
        <v>2</v>
      </c>
      <c r="G54" s="7">
        <v>0.66666666666666663</v>
      </c>
      <c r="H54" s="8">
        <v>2.0999999999999996</v>
      </c>
    </row>
    <row r="55" spans="1:8" x14ac:dyDescent="0.25">
      <c r="A55" s="46"/>
      <c r="B55" s="2" t="s">
        <v>3</v>
      </c>
      <c r="C55" s="6">
        <v>3</v>
      </c>
      <c r="D55" s="6">
        <v>3</v>
      </c>
      <c r="E55" s="7">
        <v>1</v>
      </c>
      <c r="F55" s="6">
        <v>3</v>
      </c>
      <c r="G55" s="7">
        <v>1</v>
      </c>
      <c r="H55" s="8">
        <v>3.6666666666666665</v>
      </c>
    </row>
    <row r="56" spans="1:8" x14ac:dyDescent="0.25">
      <c r="A56" s="46"/>
      <c r="B56" s="2" t="s">
        <v>4</v>
      </c>
      <c r="C56" s="6">
        <v>2</v>
      </c>
      <c r="D56" s="6">
        <v>2</v>
      </c>
      <c r="E56" s="7">
        <v>1</v>
      </c>
      <c r="F56" s="6">
        <v>2</v>
      </c>
      <c r="G56" s="7">
        <v>1</v>
      </c>
      <c r="H56" s="8">
        <v>2</v>
      </c>
    </row>
    <row r="57" spans="1:8" x14ac:dyDescent="0.25">
      <c r="A57" s="46"/>
      <c r="B57" s="2" t="s">
        <v>5</v>
      </c>
      <c r="C57" s="6">
        <v>1</v>
      </c>
      <c r="D57" s="6">
        <v>1</v>
      </c>
      <c r="E57" s="7">
        <v>1</v>
      </c>
      <c r="F57" s="6">
        <v>1</v>
      </c>
      <c r="G57" s="7">
        <v>1</v>
      </c>
      <c r="H57" s="8">
        <v>4</v>
      </c>
    </row>
  </sheetData>
  <mergeCells count="11">
    <mergeCell ref="A28:A32"/>
    <mergeCell ref="A2:A6"/>
    <mergeCell ref="A7:A11"/>
    <mergeCell ref="A13:A17"/>
    <mergeCell ref="A18:A22"/>
    <mergeCell ref="A23:A27"/>
    <mergeCell ref="A33:A37"/>
    <mergeCell ref="A38:A42"/>
    <mergeCell ref="A43:A47"/>
    <mergeCell ref="A48:A52"/>
    <mergeCell ref="A53:A57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activeCell="H29" sqref="H29"/>
    </sheetView>
  </sheetViews>
  <sheetFormatPr defaultRowHeight="15" x14ac:dyDescent="0.25"/>
  <cols>
    <col min="1" max="1" width="15.42578125" style="15" customWidth="1"/>
    <col min="2" max="11" width="11.7109375" style="9" customWidth="1"/>
  </cols>
  <sheetData>
    <row r="1" spans="1:11" ht="45" x14ac:dyDescent="0.25">
      <c r="A1" s="29" t="s">
        <v>37</v>
      </c>
      <c r="B1" s="3" t="s">
        <v>53</v>
      </c>
      <c r="C1" s="3" t="s">
        <v>54</v>
      </c>
      <c r="D1" s="3" t="s">
        <v>55</v>
      </c>
      <c r="E1" s="3" t="s">
        <v>56</v>
      </c>
      <c r="F1" s="3" t="s">
        <v>57</v>
      </c>
      <c r="G1" s="3" t="s">
        <v>58</v>
      </c>
      <c r="H1" s="3" t="s">
        <v>59</v>
      </c>
      <c r="I1" s="3" t="s">
        <v>60</v>
      </c>
      <c r="J1" s="3" t="s">
        <v>61</v>
      </c>
      <c r="K1" s="3" t="s">
        <v>62</v>
      </c>
    </row>
    <row r="2" spans="1:11" x14ac:dyDescent="0.25">
      <c r="A2" s="11" t="s">
        <v>1</v>
      </c>
      <c r="B2" s="30">
        <v>4</v>
      </c>
      <c r="C2" s="31">
        <v>443.99999999999989</v>
      </c>
      <c r="D2" s="32">
        <v>591.99999999999989</v>
      </c>
      <c r="E2" s="31">
        <v>14.799999999999999</v>
      </c>
      <c r="F2" s="31">
        <v>0.75</v>
      </c>
      <c r="G2" s="33">
        <v>0.14999999999999991</v>
      </c>
      <c r="H2" s="32">
        <v>19.733333333333331</v>
      </c>
      <c r="I2" s="30">
        <v>148</v>
      </c>
      <c r="J2" s="30">
        <v>144</v>
      </c>
      <c r="K2" s="34">
        <v>1.0277777777777777</v>
      </c>
    </row>
    <row r="3" spans="1:11" x14ac:dyDescent="0.25">
      <c r="A3" s="11" t="s">
        <v>2</v>
      </c>
      <c r="B3" s="30">
        <v>4</v>
      </c>
      <c r="C3" s="31">
        <v>462</v>
      </c>
      <c r="D3" s="32">
        <v>616</v>
      </c>
      <c r="E3" s="31">
        <v>15.4</v>
      </c>
      <c r="F3" s="31">
        <v>0.75</v>
      </c>
      <c r="G3" s="33">
        <v>0</v>
      </c>
      <c r="H3" s="32">
        <v>20.533333333333335</v>
      </c>
      <c r="I3" s="30">
        <v>154</v>
      </c>
      <c r="J3" s="30">
        <v>144</v>
      </c>
      <c r="K3" s="34">
        <v>1.0694444444444444</v>
      </c>
    </row>
    <row r="4" spans="1:11" x14ac:dyDescent="0.25">
      <c r="A4" s="11" t="s">
        <v>3</v>
      </c>
      <c r="B4" s="30">
        <v>5</v>
      </c>
      <c r="C4" s="31">
        <v>518.69999999999993</v>
      </c>
      <c r="D4" s="32">
        <v>576.33333333333337</v>
      </c>
      <c r="E4" s="31">
        <v>17.29</v>
      </c>
      <c r="F4" s="31">
        <v>0.89999999999999991</v>
      </c>
      <c r="G4" s="33">
        <v>0</v>
      </c>
      <c r="H4" s="32">
        <v>19.211111111111112</v>
      </c>
      <c r="I4" s="30">
        <v>167</v>
      </c>
      <c r="J4" s="30">
        <v>180</v>
      </c>
      <c r="K4" s="34">
        <v>0.92777777777777781</v>
      </c>
    </row>
    <row r="5" spans="1:11" x14ac:dyDescent="0.25">
      <c r="A5" s="11" t="s">
        <v>4</v>
      </c>
      <c r="B5" s="30">
        <v>5</v>
      </c>
      <c r="C5" s="33">
        <v>529.20000000000005</v>
      </c>
      <c r="D5" s="35">
        <v>588</v>
      </c>
      <c r="E5" s="33">
        <v>17.64</v>
      </c>
      <c r="F5" s="33">
        <v>0.9</v>
      </c>
      <c r="G5" s="33">
        <v>0</v>
      </c>
      <c r="H5" s="35">
        <v>19.600000000000001</v>
      </c>
      <c r="I5" s="30">
        <v>173</v>
      </c>
      <c r="J5" s="30">
        <v>180</v>
      </c>
      <c r="K5" s="34">
        <v>0.96111111111111114</v>
      </c>
    </row>
    <row r="6" spans="1:11" x14ac:dyDescent="0.25">
      <c r="A6" s="11" t="s">
        <v>5</v>
      </c>
      <c r="B6" s="30">
        <v>5</v>
      </c>
      <c r="C6" s="31">
        <v>447.00000000000006</v>
      </c>
      <c r="D6" s="32">
        <v>496.66666666666663</v>
      </c>
      <c r="E6" s="31">
        <v>14.9</v>
      </c>
      <c r="F6" s="31">
        <v>0.90000000000000013</v>
      </c>
      <c r="G6" s="33">
        <v>0</v>
      </c>
      <c r="H6" s="32">
        <v>16.555555555555554</v>
      </c>
      <c r="I6" s="30">
        <v>147</v>
      </c>
      <c r="J6" s="30">
        <v>180</v>
      </c>
      <c r="K6" s="34">
        <v>0.81666666666666665</v>
      </c>
    </row>
  </sheetData>
  <printOptions horizontalCentered="1"/>
  <pageMargins left="0.7" right="0.7" top="0.75" bottom="0.75" header="0.3" footer="0.3"/>
  <pageSetup scale="92" fitToHeight="0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Student Characterisitcs</vt:lpstr>
      <vt:lpstr>Success Rates by Course</vt:lpstr>
      <vt:lpstr>Success Rates by DE</vt:lpstr>
      <vt:lpstr>Success Rates by Demographics</vt:lpstr>
      <vt:lpstr>Productivity</vt:lpstr>
    </vt:vector>
  </TitlesOfParts>
  <Company>GCCCD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Windows User</cp:lastModifiedBy>
  <cp:lastPrinted>2017-09-27T17:25:28Z</cp:lastPrinted>
  <dcterms:created xsi:type="dcterms:W3CDTF">2017-09-06T17:24:52Z</dcterms:created>
  <dcterms:modified xsi:type="dcterms:W3CDTF">2018-01-29T17:56:31Z</dcterms:modified>
</cp:coreProperties>
</file>