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7-18\Data\Division Reports\Arts, Humanities &amp; Social Sciences\"/>
    </mc:Choice>
  </mc:AlternateContent>
  <bookViews>
    <workbookView xWindow="0" yWindow="0" windowWidth="19200" windowHeight="12180"/>
  </bookViews>
  <sheets>
    <sheet name="Student Characteristics" sheetId="1" r:id="rId1"/>
    <sheet name="Success Rate by Course" sheetId="2" r:id="rId2"/>
    <sheet name="Success Rates by DE" sheetId="3" r:id="rId3"/>
    <sheet name="Success Rates by Demographics" sheetId="4" r:id="rId4"/>
    <sheet name="Productivity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" i="1" l="1"/>
  <c r="K36" i="1"/>
  <c r="K34" i="1"/>
  <c r="I35" i="1"/>
  <c r="I36" i="1"/>
  <c r="I34" i="1"/>
  <c r="G35" i="1"/>
  <c r="G36" i="1"/>
  <c r="G34" i="1"/>
  <c r="E35" i="1"/>
  <c r="E36" i="1"/>
  <c r="E34" i="1"/>
  <c r="C35" i="1"/>
  <c r="C36" i="1"/>
  <c r="C34" i="1"/>
  <c r="L35" i="1"/>
  <c r="L36" i="1"/>
  <c r="L34" i="1"/>
  <c r="L27" i="1"/>
  <c r="L28" i="1"/>
  <c r="L29" i="1"/>
  <c r="L31" i="1"/>
  <c r="L26" i="1"/>
  <c r="L21" i="1"/>
  <c r="L22" i="1"/>
  <c r="L24" i="1"/>
  <c r="L20" i="1"/>
  <c r="L5" i="1"/>
  <c r="L4" i="1"/>
  <c r="L11" i="1"/>
  <c r="L12" i="1"/>
  <c r="L13" i="1"/>
  <c r="L15" i="1"/>
  <c r="L16" i="1"/>
  <c r="L9" i="1"/>
  <c r="K27" i="1"/>
  <c r="K28" i="1"/>
  <c r="K29" i="1"/>
  <c r="K31" i="1"/>
  <c r="K26" i="1"/>
  <c r="I27" i="1"/>
  <c r="I28" i="1"/>
  <c r="I30" i="1"/>
  <c r="I31" i="1"/>
  <c r="I26" i="1"/>
  <c r="G27" i="1"/>
  <c r="G28" i="1"/>
  <c r="G29" i="1"/>
  <c r="G31" i="1"/>
  <c r="G26" i="1"/>
  <c r="E27" i="1"/>
  <c r="E28" i="1"/>
  <c r="E31" i="1"/>
  <c r="E26" i="1"/>
  <c r="C27" i="1"/>
  <c r="C28" i="1"/>
  <c r="C29" i="1"/>
  <c r="C31" i="1"/>
  <c r="C26" i="1"/>
  <c r="K21" i="1"/>
  <c r="K22" i="1"/>
  <c r="K23" i="1"/>
  <c r="K24" i="1"/>
  <c r="K20" i="1"/>
  <c r="I21" i="1"/>
  <c r="I22" i="1"/>
  <c r="I23" i="1"/>
  <c r="I24" i="1"/>
  <c r="I20" i="1"/>
  <c r="I11" i="1"/>
  <c r="I12" i="1"/>
  <c r="I13" i="1"/>
  <c r="I15" i="1"/>
  <c r="I16" i="1"/>
  <c r="I17" i="1"/>
  <c r="I9" i="1"/>
  <c r="G21" i="1"/>
  <c r="G22" i="1"/>
  <c r="G23" i="1"/>
  <c r="G24" i="1"/>
  <c r="G20" i="1"/>
  <c r="E21" i="1"/>
  <c r="E22" i="1"/>
  <c r="E23" i="1"/>
  <c r="E24" i="1"/>
  <c r="E20" i="1"/>
  <c r="C21" i="1"/>
  <c r="C22" i="1"/>
  <c r="C23" i="1"/>
  <c r="C24" i="1"/>
  <c r="C20" i="1"/>
  <c r="B36" i="1"/>
  <c r="B24" i="1"/>
  <c r="K11" i="1"/>
  <c r="K12" i="1"/>
  <c r="K13" i="1"/>
  <c r="K15" i="1"/>
  <c r="K16" i="1"/>
  <c r="K9" i="1"/>
  <c r="E12" i="1"/>
  <c r="E11" i="1"/>
  <c r="G9" i="1"/>
  <c r="G10" i="1"/>
  <c r="G11" i="1"/>
  <c r="G12" i="1"/>
  <c r="G13" i="1"/>
  <c r="G15" i="1"/>
  <c r="G16" i="1"/>
  <c r="G17" i="1"/>
  <c r="G18" i="1"/>
  <c r="G5" i="1"/>
  <c r="B18" i="1"/>
  <c r="C18" i="1" s="1"/>
  <c r="C11" i="1"/>
  <c r="C12" i="1"/>
  <c r="C13" i="1"/>
  <c r="C15" i="1"/>
  <c r="C16" i="1"/>
  <c r="C9" i="1"/>
  <c r="C4" i="1"/>
  <c r="C5" i="1"/>
  <c r="B7" i="1"/>
  <c r="L7" i="1" s="1"/>
  <c r="B32" i="1"/>
  <c r="C32" i="1" s="1"/>
  <c r="C7" i="1" l="1"/>
  <c r="I4" i="1"/>
  <c r="I5" i="1"/>
  <c r="E13" i="1"/>
  <c r="E15" i="1"/>
  <c r="E16" i="1"/>
  <c r="E17" i="1"/>
  <c r="E9" i="1"/>
  <c r="J36" i="1" l="1"/>
  <c r="H36" i="1"/>
  <c r="F36" i="1"/>
  <c r="D36" i="1"/>
  <c r="J32" i="1"/>
  <c r="H32" i="1"/>
  <c r="I32" i="1" s="1"/>
  <c r="F32" i="1"/>
  <c r="G32" i="1" s="1"/>
  <c r="D32" i="1"/>
  <c r="E32" i="1" s="1"/>
  <c r="J24" i="1"/>
  <c r="H24" i="1"/>
  <c r="F24" i="1"/>
  <c r="D24" i="1"/>
  <c r="J18" i="1"/>
  <c r="H18" i="1"/>
  <c r="I18" i="1" s="1"/>
  <c r="F18" i="1"/>
  <c r="D18" i="1"/>
  <c r="E18" i="1" s="1"/>
  <c r="J7" i="1"/>
  <c r="H7" i="1"/>
  <c r="I7" i="1" s="1"/>
  <c r="F7" i="1"/>
  <c r="D7" i="1"/>
  <c r="K32" i="1" l="1"/>
  <c r="L32" i="1"/>
  <c r="L18" i="1"/>
  <c r="K18" i="1"/>
  <c r="E5" i="1"/>
  <c r="E7" i="1"/>
  <c r="E4" i="1"/>
  <c r="G4" i="1"/>
  <c r="G7" i="1"/>
  <c r="G6" i="1"/>
  <c r="K7" i="1"/>
  <c r="K6" i="1"/>
  <c r="K5" i="1"/>
  <c r="K4" i="1"/>
</calcChain>
</file>

<file path=xl/sharedStrings.xml><?xml version="1.0" encoding="utf-8"?>
<sst xmlns="http://schemas.openxmlformats.org/spreadsheetml/2006/main" count="378" uniqueCount="70">
  <si>
    <t>Gender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</si>
  <si>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</si>
  <si>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</si>
  <si>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</si>
  <si>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</si>
  <si>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</si>
  <si>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</si>
  <si>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</si>
  <si>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</si>
  <si>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</si>
  <si>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</si>
  <si>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</si>
  <si>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</si>
  <si>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</si>
  <si>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</si>
  <si>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</si>
  <si>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</si>
  <si>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</si>
  <si>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</si>
  <si>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</si>
  <si>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</si>
  <si>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</si>
  <si>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</si>
  <si>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</si>
  <si>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</si>
  <si>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</si>
  <si>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</si>
  <si>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</si>
  <si>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</si>
  <si>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Department</t>
  </si>
  <si>
    <t>Term</t>
  </si>
  <si>
    <t>Success Rate</t>
  </si>
  <si>
    <t>ANTH-120: Cultural Anthropology</t>
  </si>
  <si>
    <t>ANTH-130 : Intro to Physical Anthropology</t>
  </si>
  <si>
    <t>On-Campus</t>
  </si>
  <si>
    <t>Online</t>
  </si>
  <si>
    <t>--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</si>
  <si>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</si>
  <si>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</si>
  <si>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</si>
  <si>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</si>
  <si>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</si>
  <si>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</si>
  <si>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Anthropology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</si>
  <si>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</si>
  <si>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</si>
  <si>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</si>
  <si>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</si>
  <si>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</si>
  <si>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</si>
  <si>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</si>
  <si>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</si>
  <si>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</si>
  <si>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</si>
  <si>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Program</t>
  </si>
  <si>
    <t>Anthropology
Success and Retention Rates by Course</t>
  </si>
  <si>
    <t>Location</t>
  </si>
  <si>
    <t>Enrollment</t>
  </si>
  <si>
    <t>Retained</t>
  </si>
  <si>
    <t>Retention Rate</t>
  </si>
  <si>
    <t>Successful</t>
  </si>
  <si>
    <t>Course GPA</t>
  </si>
  <si>
    <t>Less than full-time (less than 12 units)</t>
  </si>
  <si>
    <t>Spring 2013</t>
  </si>
  <si>
    <t>Spring 2014</t>
  </si>
  <si>
    <t>Spring 2015</t>
  </si>
  <si>
    <t>Spring 2016</t>
  </si>
  <si>
    <t>Spring 2017</t>
  </si>
  <si>
    <t>Transfer, Degree, Certificate</t>
  </si>
  <si>
    <t>Anthropology-Spring
Student Characteristics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</si>
</sst>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0" fontId="0" fillId="0" borderId="0" xfId="0" applyAlignment="1">
      <alignment vertical="center"/>
    </xf>
    <xf numFmtId="3" fontId="3" fillId="0" borderId="2" xfId="0" applyNumberFormat="1" applyFont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/>
    </xf>
    <xf numFmtId="3" fontId="0" fillId="0" borderId="2" xfId="0" quotePrefix="1" applyNumberFormat="1" applyBorder="1" applyAlignment="1">
      <alignment horizontal="center"/>
    </xf>
    <xf numFmtId="2" fontId="0" fillId="4" borderId="2" xfId="0" quotePrefix="1" applyNumberFormat="1" applyFill="1" applyBorder="1" applyAlignment="1">
      <alignment horizontal="center"/>
    </xf>
    <xf numFmtId="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7" xfId="0" quotePrefix="1" applyNumberFormat="1" applyBorder="1" applyAlignment="1">
      <alignment horizontal="center" vertical="center"/>
    </xf>
    <xf numFmtId="2" fontId="0" fillId="0" borderId="2" xfId="0" quotePrefix="1" applyNumberFormat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 wrapText="1"/>
    </xf>
    <xf numFmtId="1" fontId="0" fillId="0" borderId="7" xfId="0" quotePrefix="1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9" fontId="2" fillId="2" borderId="2" xfId="0" applyNumberFormat="1" applyFont="1" applyFill="1" applyBorder="1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workbookViewId="0">
      <selection activeCell="A3" sqref="A3"/>
    </sheetView>
  </sheetViews>
  <sheetFormatPr defaultRowHeight="15" x14ac:dyDescent="0.25"/>
  <cols>
    <col min="1" max="1" width="29.5703125" style="37" customWidth="1"/>
    <col min="2" max="12" width="9.140625" style="6"/>
  </cols>
  <sheetData>
    <row r="1" spans="1:12" x14ac:dyDescent="0.25">
      <c r="A1" s="42" t="s">
        <v>69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30" x14ac:dyDescent="0.25">
      <c r="A3" s="31" t="s">
        <v>0</v>
      </c>
      <c r="B3" s="54" t="s">
        <v>63</v>
      </c>
      <c r="C3" s="55"/>
      <c r="D3" s="54" t="s">
        <v>64</v>
      </c>
      <c r="E3" s="55"/>
      <c r="F3" s="54" t="s">
        <v>65</v>
      </c>
      <c r="G3" s="55"/>
      <c r="H3" s="54" t="s">
        <v>66</v>
      </c>
      <c r="I3" s="55"/>
      <c r="J3" s="54" t="s">
        <v>67</v>
      </c>
      <c r="K3" s="55"/>
      <c r="L3" s="3" t="s">
        <v>1</v>
      </c>
    </row>
    <row r="4" spans="1:12" x14ac:dyDescent="0.25">
      <c r="A4" s="32" t="s">
        <v>2</v>
      </c>
      <c r="B4" s="29">
        <v>20</v>
      </c>
      <c r="C4" s="5">
        <f t="shared" ref="C4:C6" si="0">B4/36</f>
        <v>0.55555555555555558</v>
      </c>
      <c r="D4" s="4">
        <v>37</v>
      </c>
      <c r="E4" s="5">
        <f>D4/D7</f>
        <v>0.51388888888888884</v>
      </c>
      <c r="F4" s="4">
        <v>54</v>
      </c>
      <c r="G4" s="5">
        <f>F4/F7</f>
        <v>0.50943396226415094</v>
      </c>
      <c r="H4" s="4">
        <v>39</v>
      </c>
      <c r="I4" s="5">
        <f>H4/99</f>
        <v>0.39393939393939392</v>
      </c>
      <c r="J4" s="4">
        <v>38</v>
      </c>
      <c r="K4" s="5">
        <f>J4/J7</f>
        <v>0.48717948717948717</v>
      </c>
      <c r="L4" s="5">
        <f>(J4-B4)/B4</f>
        <v>0.9</v>
      </c>
    </row>
    <row r="5" spans="1:12" x14ac:dyDescent="0.25">
      <c r="A5" s="32" t="s">
        <v>3</v>
      </c>
      <c r="B5" s="29">
        <v>16</v>
      </c>
      <c r="C5" s="5">
        <f t="shared" si="0"/>
        <v>0.44444444444444442</v>
      </c>
      <c r="D5" s="4">
        <v>35</v>
      </c>
      <c r="E5" s="5">
        <f>D5/D7</f>
        <v>0.4861111111111111</v>
      </c>
      <c r="F5" s="4">
        <v>50</v>
      </c>
      <c r="G5" s="5">
        <f>F5/F7</f>
        <v>0.47169811320754718</v>
      </c>
      <c r="H5" s="4">
        <v>49</v>
      </c>
      <c r="I5" s="5">
        <f>H5/99</f>
        <v>0.49494949494949497</v>
      </c>
      <c r="J5" s="4">
        <v>37</v>
      </c>
      <c r="K5" s="5">
        <f>J5/J7</f>
        <v>0.47435897435897434</v>
      </c>
      <c r="L5" s="5">
        <f t="shared" ref="L5:L7" si="1">(J5-B5)/B5</f>
        <v>1.3125</v>
      </c>
    </row>
    <row r="6" spans="1:12" x14ac:dyDescent="0.25">
      <c r="A6" s="32" t="s">
        <v>4</v>
      </c>
      <c r="B6" s="29" t="s">
        <v>36</v>
      </c>
      <c r="C6" s="30" t="s">
        <v>36</v>
      </c>
      <c r="D6" s="29" t="s">
        <v>36</v>
      </c>
      <c r="E6" s="30" t="s">
        <v>36</v>
      </c>
      <c r="F6" s="4">
        <v>2</v>
      </c>
      <c r="G6" s="5">
        <f>F6/F7</f>
        <v>1.8867924528301886E-2</v>
      </c>
      <c r="H6" s="29" t="s">
        <v>36</v>
      </c>
      <c r="I6" s="30" t="s">
        <v>36</v>
      </c>
      <c r="J6" s="4">
        <v>3</v>
      </c>
      <c r="K6" s="5">
        <f>J6/J7</f>
        <v>3.8461538461538464E-2</v>
      </c>
      <c r="L6" s="5">
        <v>0</v>
      </c>
    </row>
    <row r="7" spans="1:12" s="8" customFormat="1" x14ac:dyDescent="0.25">
      <c r="A7" s="33" t="s">
        <v>5</v>
      </c>
      <c r="B7" s="7">
        <f t="shared" ref="B7:J7" si="2">SUM(B4:B6)</f>
        <v>36</v>
      </c>
      <c r="C7" s="5">
        <f>B7/36</f>
        <v>1</v>
      </c>
      <c r="D7" s="7">
        <f t="shared" si="2"/>
        <v>72</v>
      </c>
      <c r="E7" s="5">
        <f>D7/D7</f>
        <v>1</v>
      </c>
      <c r="F7" s="7">
        <f t="shared" si="2"/>
        <v>106</v>
      </c>
      <c r="G7" s="5">
        <f>F7/F7</f>
        <v>1</v>
      </c>
      <c r="H7" s="7">
        <f t="shared" si="2"/>
        <v>88</v>
      </c>
      <c r="I7" s="5">
        <f>H7/H7</f>
        <v>1</v>
      </c>
      <c r="J7" s="7">
        <f t="shared" si="2"/>
        <v>78</v>
      </c>
      <c r="K7" s="5">
        <f>J7/J7</f>
        <v>1</v>
      </c>
      <c r="L7" s="5">
        <f t="shared" si="1"/>
        <v>1.1666666666666667</v>
      </c>
    </row>
    <row r="8" spans="1:12" ht="30" x14ac:dyDescent="0.25">
      <c r="A8" s="34" t="s">
        <v>6</v>
      </c>
      <c r="B8" s="54" t="s">
        <v>63</v>
      </c>
      <c r="C8" s="55"/>
      <c r="D8" s="54" t="s">
        <v>64</v>
      </c>
      <c r="E8" s="55"/>
      <c r="F8" s="54" t="s">
        <v>65</v>
      </c>
      <c r="G8" s="55"/>
      <c r="H8" s="54" t="s">
        <v>66</v>
      </c>
      <c r="I8" s="55"/>
      <c r="J8" s="54" t="s">
        <v>67</v>
      </c>
      <c r="K8" s="55"/>
      <c r="L8" s="3" t="s">
        <v>1</v>
      </c>
    </row>
    <row r="9" spans="1:12" x14ac:dyDescent="0.25">
      <c r="A9" s="32" t="s">
        <v>7</v>
      </c>
      <c r="B9" s="29">
        <v>2</v>
      </c>
      <c r="C9" s="5">
        <f>B9/36</f>
        <v>5.5555555555555552E-2</v>
      </c>
      <c r="D9" s="4">
        <v>4</v>
      </c>
      <c r="E9" s="5">
        <f>D9/72</f>
        <v>5.5555555555555552E-2</v>
      </c>
      <c r="F9" s="4">
        <v>5</v>
      </c>
      <c r="G9" s="5">
        <f t="shared" ref="G9:G17" si="3">F9/106</f>
        <v>4.716981132075472E-2</v>
      </c>
      <c r="H9" s="4">
        <v>8</v>
      </c>
      <c r="I9" s="5">
        <f>H9/88</f>
        <v>9.0909090909090912E-2</v>
      </c>
      <c r="J9" s="4">
        <v>1</v>
      </c>
      <c r="K9" s="5">
        <f>J9/78</f>
        <v>1.282051282051282E-2</v>
      </c>
      <c r="L9" s="5">
        <f>(J9-B9)/B9</f>
        <v>-0.5</v>
      </c>
    </row>
    <row r="10" spans="1:12" x14ac:dyDescent="0.25">
      <c r="A10" s="32" t="s">
        <v>8</v>
      </c>
      <c r="B10" s="29" t="s">
        <v>36</v>
      </c>
      <c r="C10" s="30" t="s">
        <v>36</v>
      </c>
      <c r="D10" s="29" t="s">
        <v>36</v>
      </c>
      <c r="E10" s="30" t="s">
        <v>36</v>
      </c>
      <c r="F10" s="29">
        <v>1</v>
      </c>
      <c r="G10" s="5">
        <f t="shared" si="3"/>
        <v>9.433962264150943E-3</v>
      </c>
      <c r="H10" s="29" t="s">
        <v>36</v>
      </c>
      <c r="I10" s="30" t="s">
        <v>36</v>
      </c>
      <c r="J10" s="29" t="s">
        <v>36</v>
      </c>
      <c r="K10" s="30" t="s">
        <v>36</v>
      </c>
      <c r="L10" s="5">
        <v>0</v>
      </c>
    </row>
    <row r="11" spans="1:12" x14ac:dyDescent="0.25">
      <c r="A11" s="32" t="s">
        <v>9</v>
      </c>
      <c r="B11" s="29">
        <v>1</v>
      </c>
      <c r="C11" s="5">
        <f t="shared" ref="C10:C37" si="4">B11/36</f>
        <v>2.7777777777777776E-2</v>
      </c>
      <c r="D11" s="29">
        <v>1</v>
      </c>
      <c r="E11" s="5">
        <f>D11/72</f>
        <v>1.3888888888888888E-2</v>
      </c>
      <c r="F11" s="4">
        <v>2</v>
      </c>
      <c r="G11" s="5">
        <f t="shared" si="3"/>
        <v>1.8867924528301886E-2</v>
      </c>
      <c r="H11" s="29">
        <v>1</v>
      </c>
      <c r="I11" s="5">
        <f t="shared" ref="I10:I36" si="5">H11/88</f>
        <v>1.1363636363636364E-2</v>
      </c>
      <c r="J11" s="4">
        <v>1</v>
      </c>
      <c r="K11" s="5">
        <f t="shared" ref="K10:K36" si="6">J11/78</f>
        <v>1.282051282051282E-2</v>
      </c>
      <c r="L11" s="5">
        <f t="shared" ref="L10:L36" si="7">(J11-B11)/B11</f>
        <v>0</v>
      </c>
    </row>
    <row r="12" spans="1:12" x14ac:dyDescent="0.25">
      <c r="A12" s="32" t="s">
        <v>10</v>
      </c>
      <c r="B12" s="29">
        <v>5</v>
      </c>
      <c r="C12" s="5">
        <f t="shared" si="4"/>
        <v>0.1388888888888889</v>
      </c>
      <c r="D12" s="4">
        <v>2</v>
      </c>
      <c r="E12" s="5">
        <f>D12/72</f>
        <v>2.7777777777777776E-2</v>
      </c>
      <c r="F12" s="29">
        <v>4</v>
      </c>
      <c r="G12" s="5">
        <f t="shared" si="3"/>
        <v>3.7735849056603772E-2</v>
      </c>
      <c r="H12" s="4"/>
      <c r="I12" s="5">
        <f t="shared" si="5"/>
        <v>0</v>
      </c>
      <c r="J12" s="4">
        <v>3</v>
      </c>
      <c r="K12" s="5">
        <f t="shared" si="6"/>
        <v>3.8461538461538464E-2</v>
      </c>
      <c r="L12" s="5">
        <f t="shared" si="7"/>
        <v>-0.4</v>
      </c>
    </row>
    <row r="13" spans="1:12" x14ac:dyDescent="0.25">
      <c r="A13" s="32" t="s">
        <v>11</v>
      </c>
      <c r="B13" s="29">
        <v>20</v>
      </c>
      <c r="C13" s="5">
        <f t="shared" si="4"/>
        <v>0.55555555555555558</v>
      </c>
      <c r="D13" s="4">
        <v>30</v>
      </c>
      <c r="E13" s="5">
        <f t="shared" ref="C12:E36" si="8">D13/72</f>
        <v>0.41666666666666669</v>
      </c>
      <c r="F13" s="4">
        <v>49</v>
      </c>
      <c r="G13" s="5">
        <f t="shared" si="3"/>
        <v>0.46226415094339623</v>
      </c>
      <c r="H13" s="4">
        <v>48</v>
      </c>
      <c r="I13" s="5">
        <f t="shared" si="5"/>
        <v>0.54545454545454541</v>
      </c>
      <c r="J13" s="4">
        <v>41</v>
      </c>
      <c r="K13" s="5">
        <f t="shared" si="6"/>
        <v>0.52564102564102566</v>
      </c>
      <c r="L13" s="5">
        <f t="shared" si="7"/>
        <v>1.05</v>
      </c>
    </row>
    <row r="14" spans="1:12" x14ac:dyDescent="0.25">
      <c r="A14" s="32" t="s">
        <v>12</v>
      </c>
      <c r="B14" s="29" t="s">
        <v>36</v>
      </c>
      <c r="C14" s="29" t="s">
        <v>36</v>
      </c>
      <c r="D14" s="29" t="s">
        <v>36</v>
      </c>
      <c r="E14" s="29" t="s">
        <v>36</v>
      </c>
      <c r="F14" s="29" t="s">
        <v>36</v>
      </c>
      <c r="G14" s="30" t="s">
        <v>36</v>
      </c>
      <c r="H14" s="29" t="s">
        <v>36</v>
      </c>
      <c r="I14" s="30" t="s">
        <v>36</v>
      </c>
      <c r="J14" s="29" t="s">
        <v>36</v>
      </c>
      <c r="K14" s="30" t="s">
        <v>36</v>
      </c>
      <c r="L14" s="5">
        <v>0</v>
      </c>
    </row>
    <row r="15" spans="1:12" x14ac:dyDescent="0.25">
      <c r="A15" s="32" t="s">
        <v>13</v>
      </c>
      <c r="B15" s="29">
        <v>7</v>
      </c>
      <c r="C15" s="5">
        <f t="shared" si="4"/>
        <v>0.19444444444444445</v>
      </c>
      <c r="D15" s="4">
        <v>29</v>
      </c>
      <c r="E15" s="5">
        <f t="shared" si="8"/>
        <v>0.40277777777777779</v>
      </c>
      <c r="F15" s="4">
        <v>38</v>
      </c>
      <c r="G15" s="5">
        <f t="shared" si="3"/>
        <v>0.35849056603773582</v>
      </c>
      <c r="H15" s="4">
        <v>25</v>
      </c>
      <c r="I15" s="5">
        <f t="shared" si="5"/>
        <v>0.28409090909090912</v>
      </c>
      <c r="J15" s="4">
        <v>26</v>
      </c>
      <c r="K15" s="5">
        <f t="shared" si="6"/>
        <v>0.33333333333333331</v>
      </c>
      <c r="L15" s="5">
        <f t="shared" si="7"/>
        <v>2.7142857142857144</v>
      </c>
    </row>
    <row r="16" spans="1:12" x14ac:dyDescent="0.25">
      <c r="A16" s="32" t="s">
        <v>14</v>
      </c>
      <c r="B16" s="29">
        <v>1</v>
      </c>
      <c r="C16" s="5">
        <f t="shared" si="4"/>
        <v>2.7777777777777776E-2</v>
      </c>
      <c r="D16" s="4">
        <v>5</v>
      </c>
      <c r="E16" s="5">
        <f t="shared" si="8"/>
        <v>6.9444444444444448E-2</v>
      </c>
      <c r="F16" s="29">
        <v>6</v>
      </c>
      <c r="G16" s="5">
        <f t="shared" si="3"/>
        <v>5.6603773584905662E-2</v>
      </c>
      <c r="H16" s="4">
        <v>5</v>
      </c>
      <c r="I16" s="5">
        <f t="shared" si="5"/>
        <v>5.6818181818181816E-2</v>
      </c>
      <c r="J16" s="4">
        <v>6</v>
      </c>
      <c r="K16" s="5">
        <f t="shared" si="6"/>
        <v>7.6923076923076927E-2</v>
      </c>
      <c r="L16" s="5">
        <f t="shared" si="7"/>
        <v>5</v>
      </c>
    </row>
    <row r="17" spans="1:12" x14ac:dyDescent="0.25">
      <c r="A17" s="32" t="s">
        <v>15</v>
      </c>
      <c r="B17" s="29" t="s">
        <v>36</v>
      </c>
      <c r="C17" s="30" t="s">
        <v>36</v>
      </c>
      <c r="D17" s="4">
        <v>1</v>
      </c>
      <c r="E17" s="5">
        <f t="shared" si="8"/>
        <v>1.3888888888888888E-2</v>
      </c>
      <c r="F17" s="29">
        <v>1</v>
      </c>
      <c r="G17" s="5">
        <f t="shared" si="3"/>
        <v>9.433962264150943E-3</v>
      </c>
      <c r="H17" s="4">
        <v>1</v>
      </c>
      <c r="I17" s="5">
        <f t="shared" si="5"/>
        <v>1.1363636363636364E-2</v>
      </c>
      <c r="J17" s="29" t="s">
        <v>36</v>
      </c>
      <c r="K17" s="30" t="s">
        <v>36</v>
      </c>
      <c r="L17" s="5">
        <v>0</v>
      </c>
    </row>
    <row r="18" spans="1:12" s="8" customFormat="1" x14ac:dyDescent="0.25">
      <c r="A18" s="33" t="s">
        <v>5</v>
      </c>
      <c r="B18" s="7">
        <f>SUM(B9:B17)</f>
        <v>36</v>
      </c>
      <c r="C18" s="5">
        <f t="shared" si="4"/>
        <v>1</v>
      </c>
      <c r="D18" s="7">
        <f t="shared" ref="B18:J18" si="9">SUM(D9:D17)</f>
        <v>72</v>
      </c>
      <c r="E18" s="5">
        <f t="shared" si="8"/>
        <v>1</v>
      </c>
      <c r="F18" s="7">
        <f t="shared" si="9"/>
        <v>106</v>
      </c>
      <c r="G18" s="5">
        <f>F18/106</f>
        <v>1</v>
      </c>
      <c r="H18" s="7">
        <f t="shared" si="9"/>
        <v>88</v>
      </c>
      <c r="I18" s="5">
        <f t="shared" si="5"/>
        <v>1</v>
      </c>
      <c r="J18" s="7">
        <f t="shared" si="9"/>
        <v>78</v>
      </c>
      <c r="K18" s="5">
        <f t="shared" si="6"/>
        <v>1</v>
      </c>
      <c r="L18" s="5">
        <f t="shared" si="7"/>
        <v>1.1666666666666667</v>
      </c>
    </row>
    <row r="19" spans="1:12" ht="30" x14ac:dyDescent="0.25">
      <c r="A19" s="34" t="s">
        <v>16</v>
      </c>
      <c r="B19" s="54" t="s">
        <v>63</v>
      </c>
      <c r="C19" s="55"/>
      <c r="D19" s="54" t="s">
        <v>64</v>
      </c>
      <c r="E19" s="55"/>
      <c r="F19" s="54" t="s">
        <v>65</v>
      </c>
      <c r="G19" s="55"/>
      <c r="H19" s="54" t="s">
        <v>66</v>
      </c>
      <c r="I19" s="55"/>
      <c r="J19" s="54" t="s">
        <v>67</v>
      </c>
      <c r="K19" s="55"/>
      <c r="L19" s="3" t="s">
        <v>1</v>
      </c>
    </row>
    <row r="20" spans="1:12" x14ac:dyDescent="0.25">
      <c r="A20" s="32" t="s">
        <v>17</v>
      </c>
      <c r="B20" s="29">
        <v>13</v>
      </c>
      <c r="C20" s="5">
        <f t="shared" si="4"/>
        <v>0.3611111111111111</v>
      </c>
      <c r="D20" s="4">
        <v>29</v>
      </c>
      <c r="E20" s="5">
        <f t="shared" si="8"/>
        <v>0.40277777777777779</v>
      </c>
      <c r="F20" s="4">
        <v>34</v>
      </c>
      <c r="G20" s="5">
        <f>F20/106</f>
        <v>0.32075471698113206</v>
      </c>
      <c r="H20" s="4">
        <v>20</v>
      </c>
      <c r="I20" s="5">
        <f t="shared" si="5"/>
        <v>0.22727272727272727</v>
      </c>
      <c r="J20" s="4">
        <v>24</v>
      </c>
      <c r="K20" s="5">
        <f t="shared" si="6"/>
        <v>0.30769230769230771</v>
      </c>
      <c r="L20" s="5">
        <f t="shared" si="7"/>
        <v>0.84615384615384615</v>
      </c>
    </row>
    <row r="21" spans="1:12" x14ac:dyDescent="0.25">
      <c r="A21" s="32" t="s">
        <v>18</v>
      </c>
      <c r="B21" s="29">
        <v>20</v>
      </c>
      <c r="C21" s="5">
        <f t="shared" si="4"/>
        <v>0.55555555555555558</v>
      </c>
      <c r="D21" s="4">
        <v>34</v>
      </c>
      <c r="E21" s="5">
        <f t="shared" si="8"/>
        <v>0.47222222222222221</v>
      </c>
      <c r="F21" s="4">
        <v>53</v>
      </c>
      <c r="G21" s="5">
        <f t="shared" ref="G21:G36" si="10">F21/106</f>
        <v>0.5</v>
      </c>
      <c r="H21" s="4">
        <v>48</v>
      </c>
      <c r="I21" s="5">
        <f t="shared" si="5"/>
        <v>0.54545454545454541</v>
      </c>
      <c r="J21" s="4">
        <v>42</v>
      </c>
      <c r="K21" s="5">
        <f t="shared" si="6"/>
        <v>0.53846153846153844</v>
      </c>
      <c r="L21" s="5">
        <f t="shared" si="7"/>
        <v>1.1000000000000001</v>
      </c>
    </row>
    <row r="22" spans="1:12" x14ac:dyDescent="0.25">
      <c r="A22" s="32" t="s">
        <v>19</v>
      </c>
      <c r="B22" s="29">
        <v>3</v>
      </c>
      <c r="C22" s="5">
        <f t="shared" si="4"/>
        <v>8.3333333333333329E-2</v>
      </c>
      <c r="D22" s="4">
        <v>8</v>
      </c>
      <c r="E22" s="5">
        <f t="shared" si="8"/>
        <v>0.1111111111111111</v>
      </c>
      <c r="F22" s="4">
        <v>13</v>
      </c>
      <c r="G22" s="5">
        <f t="shared" si="10"/>
        <v>0.12264150943396226</v>
      </c>
      <c r="H22" s="4">
        <v>19</v>
      </c>
      <c r="I22" s="5">
        <f t="shared" si="5"/>
        <v>0.21590909090909091</v>
      </c>
      <c r="J22" s="4">
        <v>11</v>
      </c>
      <c r="K22" s="5">
        <f t="shared" si="6"/>
        <v>0.14102564102564102</v>
      </c>
      <c r="L22" s="5">
        <f t="shared" si="7"/>
        <v>2.6666666666666665</v>
      </c>
    </row>
    <row r="23" spans="1:12" x14ac:dyDescent="0.25">
      <c r="A23" s="32" t="s">
        <v>20</v>
      </c>
      <c r="B23" s="29"/>
      <c r="C23" s="5">
        <f t="shared" si="4"/>
        <v>0</v>
      </c>
      <c r="D23" s="4">
        <v>1</v>
      </c>
      <c r="E23" s="5">
        <f t="shared" si="8"/>
        <v>1.3888888888888888E-2</v>
      </c>
      <c r="F23" s="4">
        <v>6</v>
      </c>
      <c r="G23" s="5">
        <f t="shared" si="10"/>
        <v>5.6603773584905662E-2</v>
      </c>
      <c r="H23" s="29">
        <v>1</v>
      </c>
      <c r="I23" s="5">
        <f t="shared" si="5"/>
        <v>1.1363636363636364E-2</v>
      </c>
      <c r="J23" s="4">
        <v>1</v>
      </c>
      <c r="K23" s="5">
        <f t="shared" si="6"/>
        <v>1.282051282051282E-2</v>
      </c>
      <c r="L23" s="5">
        <v>1</v>
      </c>
    </row>
    <row r="24" spans="1:12" s="8" customFormat="1" x14ac:dyDescent="0.25">
      <c r="A24" s="33" t="s">
        <v>5</v>
      </c>
      <c r="B24" s="7">
        <f t="shared" ref="B24:J24" si="11">SUM(B20:B23)</f>
        <v>36</v>
      </c>
      <c r="C24" s="5">
        <f t="shared" si="4"/>
        <v>1</v>
      </c>
      <c r="D24" s="7">
        <f t="shared" si="11"/>
        <v>72</v>
      </c>
      <c r="E24" s="5">
        <f t="shared" si="8"/>
        <v>1</v>
      </c>
      <c r="F24" s="7">
        <f t="shared" si="11"/>
        <v>106</v>
      </c>
      <c r="G24" s="5">
        <f t="shared" si="10"/>
        <v>1</v>
      </c>
      <c r="H24" s="7">
        <f t="shared" si="11"/>
        <v>88</v>
      </c>
      <c r="I24" s="5">
        <f t="shared" si="5"/>
        <v>1</v>
      </c>
      <c r="J24" s="7">
        <f t="shared" si="11"/>
        <v>78</v>
      </c>
      <c r="K24" s="5">
        <f t="shared" si="6"/>
        <v>1</v>
      </c>
      <c r="L24" s="5">
        <f t="shared" si="7"/>
        <v>1.1666666666666667</v>
      </c>
    </row>
    <row r="25" spans="1:12" ht="30" x14ac:dyDescent="0.25">
      <c r="A25" s="35" t="s">
        <v>21</v>
      </c>
      <c r="B25" s="54" t="s">
        <v>63</v>
      </c>
      <c r="C25" s="55"/>
      <c r="D25" s="54" t="s">
        <v>64</v>
      </c>
      <c r="E25" s="55"/>
      <c r="F25" s="54" t="s">
        <v>65</v>
      </c>
      <c r="G25" s="55"/>
      <c r="H25" s="54" t="s">
        <v>66</v>
      </c>
      <c r="I25" s="55"/>
      <c r="J25" s="54" t="s">
        <v>67</v>
      </c>
      <c r="K25" s="55"/>
      <c r="L25" s="3" t="s">
        <v>1</v>
      </c>
    </row>
    <row r="26" spans="1:12" x14ac:dyDescent="0.25">
      <c r="A26" s="32" t="s">
        <v>22</v>
      </c>
      <c r="B26" s="29">
        <v>18</v>
      </c>
      <c r="C26" s="5">
        <f t="shared" si="4"/>
        <v>0.5</v>
      </c>
      <c r="D26" s="4">
        <v>45</v>
      </c>
      <c r="E26" s="5">
        <f t="shared" si="8"/>
        <v>0.625</v>
      </c>
      <c r="F26" s="4">
        <v>65</v>
      </c>
      <c r="G26" s="5">
        <f t="shared" si="10"/>
        <v>0.6132075471698113</v>
      </c>
      <c r="H26" s="4">
        <v>59</v>
      </c>
      <c r="I26" s="5">
        <f t="shared" si="5"/>
        <v>0.67045454545454541</v>
      </c>
      <c r="J26" s="4">
        <v>54</v>
      </c>
      <c r="K26" s="5">
        <f t="shared" si="6"/>
        <v>0.69230769230769229</v>
      </c>
      <c r="L26" s="5">
        <f t="shared" si="7"/>
        <v>2</v>
      </c>
    </row>
    <row r="27" spans="1:12" x14ac:dyDescent="0.25">
      <c r="A27" s="32" t="s">
        <v>23</v>
      </c>
      <c r="B27" s="29">
        <v>8</v>
      </c>
      <c r="C27" s="5">
        <f t="shared" si="4"/>
        <v>0.22222222222222221</v>
      </c>
      <c r="D27" s="4">
        <v>19</v>
      </c>
      <c r="E27" s="5">
        <f t="shared" si="8"/>
        <v>0.2638888888888889</v>
      </c>
      <c r="F27" s="4">
        <v>18</v>
      </c>
      <c r="G27" s="5">
        <f t="shared" si="10"/>
        <v>0.16981132075471697</v>
      </c>
      <c r="H27" s="4">
        <v>15</v>
      </c>
      <c r="I27" s="5">
        <f t="shared" si="5"/>
        <v>0.17045454545454544</v>
      </c>
      <c r="J27" s="4">
        <v>14</v>
      </c>
      <c r="K27" s="5">
        <f t="shared" si="6"/>
        <v>0.17948717948717949</v>
      </c>
      <c r="L27" s="5">
        <f t="shared" si="7"/>
        <v>0.75</v>
      </c>
    </row>
    <row r="28" spans="1:12" x14ac:dyDescent="0.25">
      <c r="A28" s="32" t="s">
        <v>24</v>
      </c>
      <c r="B28" s="29">
        <v>2</v>
      </c>
      <c r="C28" s="5">
        <f t="shared" si="4"/>
        <v>5.5555555555555552E-2</v>
      </c>
      <c r="D28" s="4">
        <v>3</v>
      </c>
      <c r="E28" s="5">
        <f t="shared" si="8"/>
        <v>4.1666666666666664E-2</v>
      </c>
      <c r="F28" s="4">
        <v>6</v>
      </c>
      <c r="G28" s="5">
        <f t="shared" si="10"/>
        <v>5.6603773584905662E-2</v>
      </c>
      <c r="H28" s="4">
        <v>7</v>
      </c>
      <c r="I28" s="5">
        <f t="shared" si="5"/>
        <v>7.9545454545454544E-2</v>
      </c>
      <c r="J28" s="4">
        <v>4</v>
      </c>
      <c r="K28" s="5">
        <f t="shared" si="6"/>
        <v>5.128205128205128E-2</v>
      </c>
      <c r="L28" s="5">
        <f t="shared" si="7"/>
        <v>1</v>
      </c>
    </row>
    <row r="29" spans="1:12" x14ac:dyDescent="0.25">
      <c r="A29" s="32" t="s">
        <v>25</v>
      </c>
      <c r="B29" s="29">
        <v>1</v>
      </c>
      <c r="C29" s="5">
        <f t="shared" si="4"/>
        <v>2.7777777777777776E-2</v>
      </c>
      <c r="D29" s="29" t="s">
        <v>36</v>
      </c>
      <c r="E29" s="30" t="s">
        <v>36</v>
      </c>
      <c r="F29" s="29">
        <v>2</v>
      </c>
      <c r="G29" s="5">
        <f t="shared" si="10"/>
        <v>1.8867924528301886E-2</v>
      </c>
      <c r="H29" s="29" t="s">
        <v>36</v>
      </c>
      <c r="I29" s="30" t="s">
        <v>36</v>
      </c>
      <c r="J29" s="4">
        <v>1</v>
      </c>
      <c r="K29" s="5">
        <f t="shared" si="6"/>
        <v>1.282051282051282E-2</v>
      </c>
      <c r="L29" s="5">
        <f t="shared" si="7"/>
        <v>0</v>
      </c>
    </row>
    <row r="30" spans="1:12" x14ac:dyDescent="0.25">
      <c r="A30" s="41" t="s">
        <v>68</v>
      </c>
      <c r="B30" s="29" t="s">
        <v>36</v>
      </c>
      <c r="C30" s="30" t="s">
        <v>36</v>
      </c>
      <c r="D30" s="29" t="s">
        <v>36</v>
      </c>
      <c r="E30" s="30" t="s">
        <v>36</v>
      </c>
      <c r="F30" s="29" t="s">
        <v>36</v>
      </c>
      <c r="G30" s="30" t="s">
        <v>36</v>
      </c>
      <c r="H30" s="4">
        <v>1</v>
      </c>
      <c r="I30" s="5">
        <f t="shared" si="5"/>
        <v>1.1363636363636364E-2</v>
      </c>
      <c r="J30" s="29" t="s">
        <v>36</v>
      </c>
      <c r="K30" s="30" t="s">
        <v>36</v>
      </c>
      <c r="L30" s="5">
        <v>0</v>
      </c>
    </row>
    <row r="31" spans="1:12" x14ac:dyDescent="0.25">
      <c r="A31" s="32" t="s">
        <v>26</v>
      </c>
      <c r="B31" s="29">
        <v>7</v>
      </c>
      <c r="C31" s="5">
        <f t="shared" si="4"/>
        <v>0.19444444444444445</v>
      </c>
      <c r="D31" s="4">
        <v>5</v>
      </c>
      <c r="E31" s="5">
        <f t="shared" si="8"/>
        <v>6.9444444444444448E-2</v>
      </c>
      <c r="F31" s="4">
        <v>15</v>
      </c>
      <c r="G31" s="5">
        <f t="shared" si="10"/>
        <v>0.14150943396226415</v>
      </c>
      <c r="H31" s="4">
        <v>6</v>
      </c>
      <c r="I31" s="5">
        <f t="shared" si="5"/>
        <v>6.8181818181818177E-2</v>
      </c>
      <c r="J31" s="4">
        <v>5</v>
      </c>
      <c r="K31" s="5">
        <f t="shared" si="6"/>
        <v>6.4102564102564097E-2</v>
      </c>
      <c r="L31" s="5">
        <f t="shared" si="7"/>
        <v>-0.2857142857142857</v>
      </c>
    </row>
    <row r="32" spans="1:12" s="8" customFormat="1" x14ac:dyDescent="0.25">
      <c r="A32" s="33" t="s">
        <v>5</v>
      </c>
      <c r="B32" s="7">
        <f t="shared" ref="B32:J32" si="12">SUM(B26:B31)</f>
        <v>36</v>
      </c>
      <c r="C32" s="5">
        <f t="shared" si="4"/>
        <v>1</v>
      </c>
      <c r="D32" s="7">
        <f t="shared" si="12"/>
        <v>72</v>
      </c>
      <c r="E32" s="5">
        <f t="shared" si="8"/>
        <v>1</v>
      </c>
      <c r="F32" s="7">
        <f t="shared" si="12"/>
        <v>106</v>
      </c>
      <c r="G32" s="5">
        <f t="shared" si="10"/>
        <v>1</v>
      </c>
      <c r="H32" s="7">
        <f t="shared" si="12"/>
        <v>88</v>
      </c>
      <c r="I32" s="5">
        <f t="shared" si="5"/>
        <v>1</v>
      </c>
      <c r="J32" s="7">
        <f t="shared" si="12"/>
        <v>78</v>
      </c>
      <c r="K32" s="5">
        <f t="shared" si="6"/>
        <v>1</v>
      </c>
      <c r="L32" s="5">
        <f t="shared" si="7"/>
        <v>1.1666666666666667</v>
      </c>
    </row>
    <row r="33" spans="1:12" ht="30" x14ac:dyDescent="0.25">
      <c r="A33" s="34" t="s">
        <v>27</v>
      </c>
      <c r="B33" s="54" t="s">
        <v>63</v>
      </c>
      <c r="C33" s="55"/>
      <c r="D33" s="54" t="s">
        <v>64</v>
      </c>
      <c r="E33" s="55"/>
      <c r="F33" s="54" t="s">
        <v>65</v>
      </c>
      <c r="G33" s="55"/>
      <c r="H33" s="54" t="s">
        <v>66</v>
      </c>
      <c r="I33" s="55"/>
      <c r="J33" s="54" t="s">
        <v>67</v>
      </c>
      <c r="K33" s="55"/>
      <c r="L33" s="3" t="s">
        <v>1</v>
      </c>
    </row>
    <row r="34" spans="1:12" ht="30" x14ac:dyDescent="0.25">
      <c r="A34" s="36" t="s">
        <v>62</v>
      </c>
      <c r="B34" s="29">
        <v>16</v>
      </c>
      <c r="C34" s="5">
        <f t="shared" si="4"/>
        <v>0.44444444444444442</v>
      </c>
      <c r="D34" s="4">
        <v>32</v>
      </c>
      <c r="E34" s="5">
        <f t="shared" si="8"/>
        <v>0.44444444444444442</v>
      </c>
      <c r="F34" s="4">
        <v>61</v>
      </c>
      <c r="G34" s="5">
        <f t="shared" si="10"/>
        <v>0.57547169811320753</v>
      </c>
      <c r="H34" s="4">
        <v>47</v>
      </c>
      <c r="I34" s="5">
        <f t="shared" si="5"/>
        <v>0.53409090909090906</v>
      </c>
      <c r="J34" s="4">
        <v>43</v>
      </c>
      <c r="K34" s="5">
        <f t="shared" si="6"/>
        <v>0.55128205128205132</v>
      </c>
      <c r="L34" s="5">
        <f t="shared" si="7"/>
        <v>1.6875</v>
      </c>
    </row>
    <row r="35" spans="1:12" x14ac:dyDescent="0.25">
      <c r="A35" s="32" t="s">
        <v>28</v>
      </c>
      <c r="B35" s="29">
        <v>20</v>
      </c>
      <c r="C35" s="5">
        <f t="shared" si="4"/>
        <v>0.55555555555555558</v>
      </c>
      <c r="D35" s="4">
        <v>40</v>
      </c>
      <c r="E35" s="5">
        <f t="shared" si="8"/>
        <v>0.55555555555555558</v>
      </c>
      <c r="F35" s="4">
        <v>45</v>
      </c>
      <c r="G35" s="5">
        <f t="shared" si="10"/>
        <v>0.42452830188679247</v>
      </c>
      <c r="H35" s="4">
        <v>41</v>
      </c>
      <c r="I35" s="5">
        <f t="shared" si="5"/>
        <v>0.46590909090909088</v>
      </c>
      <c r="J35" s="4">
        <v>35</v>
      </c>
      <c r="K35" s="5">
        <f t="shared" si="6"/>
        <v>0.44871794871794873</v>
      </c>
      <c r="L35" s="5">
        <f t="shared" si="7"/>
        <v>0.75</v>
      </c>
    </row>
    <row r="36" spans="1:12" s="8" customFormat="1" x14ac:dyDescent="0.25">
      <c r="A36" s="33" t="s">
        <v>5</v>
      </c>
      <c r="B36" s="7">
        <f t="shared" ref="B36:J36" si="13">SUM(B34:B35)</f>
        <v>36</v>
      </c>
      <c r="C36" s="5">
        <f t="shared" si="4"/>
        <v>1</v>
      </c>
      <c r="D36" s="7">
        <f t="shared" si="13"/>
        <v>72</v>
      </c>
      <c r="E36" s="5">
        <f t="shared" si="8"/>
        <v>1</v>
      </c>
      <c r="F36" s="7">
        <f t="shared" si="13"/>
        <v>106</v>
      </c>
      <c r="G36" s="5">
        <f t="shared" si="10"/>
        <v>1</v>
      </c>
      <c r="H36" s="7">
        <f t="shared" si="13"/>
        <v>88</v>
      </c>
      <c r="I36" s="5">
        <f t="shared" si="5"/>
        <v>1</v>
      </c>
      <c r="J36" s="7">
        <f t="shared" si="13"/>
        <v>78</v>
      </c>
      <c r="K36" s="5">
        <f t="shared" si="6"/>
        <v>1</v>
      </c>
      <c r="L36" s="5">
        <f t="shared" si="7"/>
        <v>1.1666666666666667</v>
      </c>
    </row>
  </sheetData>
  <mergeCells count="26">
    <mergeCell ref="A1:L2"/>
    <mergeCell ref="B3:C3"/>
    <mergeCell ref="D3:E3"/>
    <mergeCell ref="F3:G3"/>
    <mergeCell ref="H3:I3"/>
    <mergeCell ref="J3:K3"/>
    <mergeCell ref="B19:C19"/>
    <mergeCell ref="D19:E19"/>
    <mergeCell ref="F19:G19"/>
    <mergeCell ref="H19:I19"/>
    <mergeCell ref="J19:K19"/>
    <mergeCell ref="B8:C8"/>
    <mergeCell ref="D8:E8"/>
    <mergeCell ref="F8:G8"/>
    <mergeCell ref="H8:I8"/>
    <mergeCell ref="J8:K8"/>
    <mergeCell ref="B25:C25"/>
    <mergeCell ref="D25:E25"/>
    <mergeCell ref="F25:G25"/>
    <mergeCell ref="H25:I25"/>
    <mergeCell ref="J25:K25"/>
    <mergeCell ref="B33:C33"/>
    <mergeCell ref="D33:E33"/>
    <mergeCell ref="F33:G33"/>
    <mergeCell ref="H33:I33"/>
    <mergeCell ref="J33:K33"/>
  </mergeCells>
  <printOptions horizontalCentered="1"/>
  <pageMargins left="0.7" right="0.7" top="0.75" bottom="0.75" header="0.3" footer="0.3"/>
  <pageSetup scale="86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workbookViewId="0">
      <selection activeCell="B16" sqref="B16:B20"/>
    </sheetView>
  </sheetViews>
  <sheetFormatPr defaultRowHeight="15" x14ac:dyDescent="0.25"/>
  <cols>
    <col min="1" max="1" width="38" style="37" customWidth="1"/>
    <col min="2" max="2" width="15.7109375" style="17" customWidth="1"/>
    <col min="3" max="4" width="15.7109375" style="59" customWidth="1"/>
    <col min="5" max="5" width="15.7109375" style="61" customWidth="1"/>
    <col min="6" max="6" width="15.7109375" style="59" customWidth="1"/>
    <col min="7" max="7" width="15.7109375" style="61" customWidth="1"/>
    <col min="8" max="8" width="15.7109375" style="63" customWidth="1"/>
  </cols>
  <sheetData>
    <row r="1" spans="1:8" x14ac:dyDescent="0.25">
      <c r="A1" s="42" t="s">
        <v>55</v>
      </c>
      <c r="B1" s="42"/>
      <c r="C1" s="42"/>
      <c r="D1" s="42"/>
      <c r="E1" s="42"/>
      <c r="F1" s="42"/>
      <c r="G1" s="42"/>
      <c r="H1" s="42"/>
    </row>
    <row r="2" spans="1:8" x14ac:dyDescent="0.25">
      <c r="A2" s="46"/>
      <c r="B2" s="46"/>
      <c r="C2" s="46"/>
      <c r="D2" s="46"/>
      <c r="E2" s="46"/>
      <c r="F2" s="46"/>
      <c r="G2" s="46"/>
      <c r="H2" s="46"/>
    </row>
    <row r="3" spans="1:8" x14ac:dyDescent="0.25">
      <c r="A3" s="38" t="s">
        <v>54</v>
      </c>
      <c r="B3" s="1" t="s">
        <v>30</v>
      </c>
      <c r="C3" s="56" t="s">
        <v>57</v>
      </c>
      <c r="D3" s="56" t="s">
        <v>58</v>
      </c>
      <c r="E3" s="60" t="s">
        <v>59</v>
      </c>
      <c r="F3" s="56" t="s">
        <v>60</v>
      </c>
      <c r="G3" s="60" t="s">
        <v>31</v>
      </c>
      <c r="H3" s="62" t="s">
        <v>61</v>
      </c>
    </row>
    <row r="4" spans="1:8" x14ac:dyDescent="0.25">
      <c r="A4" s="47" t="s">
        <v>43</v>
      </c>
      <c r="B4" s="2" t="s">
        <v>63</v>
      </c>
      <c r="C4" s="57">
        <v>36</v>
      </c>
      <c r="D4" s="57">
        <v>31</v>
      </c>
      <c r="E4" s="18">
        <v>0.86111111111111116</v>
      </c>
      <c r="F4" s="57">
        <v>20</v>
      </c>
      <c r="G4" s="18">
        <v>0.55555555555555558</v>
      </c>
      <c r="H4" s="27" t="s">
        <v>36</v>
      </c>
    </row>
    <row r="5" spans="1:8" x14ac:dyDescent="0.25">
      <c r="A5" s="48"/>
      <c r="B5" s="2" t="s">
        <v>64</v>
      </c>
      <c r="C5" s="58">
        <v>74</v>
      </c>
      <c r="D5" s="58">
        <v>68</v>
      </c>
      <c r="E5" s="18">
        <v>0.91891891891891897</v>
      </c>
      <c r="F5" s="58">
        <v>50</v>
      </c>
      <c r="G5" s="18">
        <v>0.67567567567567566</v>
      </c>
      <c r="H5" s="28" t="s">
        <v>36</v>
      </c>
    </row>
    <row r="6" spans="1:8" x14ac:dyDescent="0.25">
      <c r="A6" s="48"/>
      <c r="B6" s="2" t="s">
        <v>65</v>
      </c>
      <c r="C6" s="58">
        <v>108</v>
      </c>
      <c r="D6" s="58">
        <v>96</v>
      </c>
      <c r="E6" s="18">
        <v>0.88888888888888884</v>
      </c>
      <c r="F6" s="58">
        <v>77</v>
      </c>
      <c r="G6" s="18">
        <v>0.71296296296296291</v>
      </c>
      <c r="H6" s="28" t="s">
        <v>36</v>
      </c>
    </row>
    <row r="7" spans="1:8" x14ac:dyDescent="0.25">
      <c r="A7" s="48"/>
      <c r="B7" s="2" t="s">
        <v>66</v>
      </c>
      <c r="C7" s="58">
        <v>88</v>
      </c>
      <c r="D7" s="58">
        <v>75</v>
      </c>
      <c r="E7" s="18">
        <v>0.85227272727272729</v>
      </c>
      <c r="F7" s="58">
        <v>56</v>
      </c>
      <c r="G7" s="18">
        <v>0.63636363636363635</v>
      </c>
      <c r="H7" s="28" t="s">
        <v>36</v>
      </c>
    </row>
    <row r="8" spans="1:8" x14ac:dyDescent="0.25">
      <c r="A8" s="49"/>
      <c r="B8" s="2" t="s">
        <v>67</v>
      </c>
      <c r="C8" s="58">
        <v>80</v>
      </c>
      <c r="D8" s="58">
        <v>74</v>
      </c>
      <c r="E8" s="18">
        <v>0.92500000000000004</v>
      </c>
      <c r="F8" s="58">
        <v>59</v>
      </c>
      <c r="G8" s="18">
        <v>0.73750000000000004</v>
      </c>
      <c r="H8" s="28" t="s">
        <v>36</v>
      </c>
    </row>
    <row r="9" spans="1:8" x14ac:dyDescent="0.25">
      <c r="A9" s="34" t="s">
        <v>29</v>
      </c>
      <c r="B9" s="1" t="s">
        <v>30</v>
      </c>
      <c r="C9" s="56" t="s">
        <v>57</v>
      </c>
      <c r="D9" s="56" t="s">
        <v>58</v>
      </c>
      <c r="E9" s="60" t="s">
        <v>59</v>
      </c>
      <c r="F9" s="56" t="s">
        <v>60</v>
      </c>
      <c r="G9" s="60" t="s">
        <v>31</v>
      </c>
      <c r="H9" s="62" t="s">
        <v>61</v>
      </c>
    </row>
    <row r="10" spans="1:8" x14ac:dyDescent="0.25">
      <c r="A10" s="45" t="s">
        <v>32</v>
      </c>
      <c r="B10" s="2" t="s">
        <v>63</v>
      </c>
      <c r="C10" s="58">
        <v>36</v>
      </c>
      <c r="D10" s="58">
        <v>31</v>
      </c>
      <c r="E10" s="18">
        <v>0.86111111111111116</v>
      </c>
      <c r="F10" s="58">
        <v>20</v>
      </c>
      <c r="G10" s="18">
        <v>0.55555555555555558</v>
      </c>
      <c r="H10" s="19">
        <v>2.1870967741935488</v>
      </c>
    </row>
    <row r="11" spans="1:8" x14ac:dyDescent="0.25">
      <c r="A11" s="45"/>
      <c r="B11" s="2" t="s">
        <v>64</v>
      </c>
      <c r="C11" s="58">
        <v>35</v>
      </c>
      <c r="D11" s="58">
        <v>33</v>
      </c>
      <c r="E11" s="18">
        <v>0.94285714285714284</v>
      </c>
      <c r="F11" s="58">
        <v>26</v>
      </c>
      <c r="G11" s="18">
        <v>0.74285714285714288</v>
      </c>
      <c r="H11" s="19">
        <v>2.25</v>
      </c>
    </row>
    <row r="12" spans="1:8" x14ac:dyDescent="0.25">
      <c r="A12" s="45"/>
      <c r="B12" s="2" t="s">
        <v>65</v>
      </c>
      <c r="C12" s="58">
        <v>70</v>
      </c>
      <c r="D12" s="58">
        <v>60</v>
      </c>
      <c r="E12" s="18">
        <v>0.8571428571428571</v>
      </c>
      <c r="F12" s="58">
        <v>48</v>
      </c>
      <c r="G12" s="18">
        <v>0.68571428571428572</v>
      </c>
      <c r="H12" s="19">
        <v>2.6840000000000002</v>
      </c>
    </row>
    <row r="13" spans="1:8" x14ac:dyDescent="0.25">
      <c r="A13" s="45"/>
      <c r="B13" s="2" t="s">
        <v>66</v>
      </c>
      <c r="C13" s="58">
        <v>53</v>
      </c>
      <c r="D13" s="58">
        <v>43</v>
      </c>
      <c r="E13" s="18">
        <v>0.81132075471698117</v>
      </c>
      <c r="F13" s="58">
        <v>29</v>
      </c>
      <c r="G13" s="18">
        <v>0.54716981132075471</v>
      </c>
      <c r="H13" s="19">
        <v>2.7205882352941173</v>
      </c>
    </row>
    <row r="14" spans="1:8" x14ac:dyDescent="0.25">
      <c r="A14" s="45"/>
      <c r="B14" s="2" t="s">
        <v>67</v>
      </c>
      <c r="C14" s="58">
        <v>25</v>
      </c>
      <c r="D14" s="58">
        <v>22</v>
      </c>
      <c r="E14" s="18">
        <v>0.88</v>
      </c>
      <c r="F14" s="58">
        <v>19</v>
      </c>
      <c r="G14" s="18">
        <v>0.76</v>
      </c>
      <c r="H14" s="19">
        <v>2.5499999999999998</v>
      </c>
    </row>
    <row r="15" spans="1:8" x14ac:dyDescent="0.25">
      <c r="A15" s="39"/>
      <c r="B15" s="1" t="s">
        <v>30</v>
      </c>
      <c r="C15" s="56" t="s">
        <v>57</v>
      </c>
      <c r="D15" s="56" t="s">
        <v>58</v>
      </c>
      <c r="E15" s="60" t="s">
        <v>59</v>
      </c>
      <c r="F15" s="56" t="s">
        <v>60</v>
      </c>
      <c r="G15" s="60" t="s">
        <v>31</v>
      </c>
      <c r="H15" s="62" t="s">
        <v>61</v>
      </c>
    </row>
    <row r="16" spans="1:8" x14ac:dyDescent="0.25">
      <c r="A16" s="45" t="s">
        <v>33</v>
      </c>
      <c r="B16" s="2" t="s">
        <v>63</v>
      </c>
      <c r="C16" s="58" t="s">
        <v>36</v>
      </c>
      <c r="D16" s="58" t="s">
        <v>36</v>
      </c>
      <c r="E16" s="18" t="s">
        <v>36</v>
      </c>
      <c r="F16" s="58" t="s">
        <v>36</v>
      </c>
      <c r="G16" s="18" t="s">
        <v>36</v>
      </c>
      <c r="H16" s="19" t="s">
        <v>36</v>
      </c>
    </row>
    <row r="17" spans="1:8" x14ac:dyDescent="0.25">
      <c r="A17" s="45"/>
      <c r="B17" s="2" t="s">
        <v>64</v>
      </c>
      <c r="C17" s="58">
        <v>39</v>
      </c>
      <c r="D17" s="58">
        <v>35</v>
      </c>
      <c r="E17" s="18">
        <v>0.89743589743589747</v>
      </c>
      <c r="F17" s="58">
        <v>24</v>
      </c>
      <c r="G17" s="18">
        <v>0.61538461538461542</v>
      </c>
      <c r="H17" s="19">
        <v>2.2742857142857145</v>
      </c>
    </row>
    <row r="18" spans="1:8" x14ac:dyDescent="0.25">
      <c r="A18" s="45"/>
      <c r="B18" s="2" t="s">
        <v>65</v>
      </c>
      <c r="C18" s="58">
        <v>38</v>
      </c>
      <c r="D18" s="58">
        <v>36</v>
      </c>
      <c r="E18" s="18">
        <v>0.94736842105263153</v>
      </c>
      <c r="F18" s="58">
        <v>29</v>
      </c>
      <c r="G18" s="18">
        <v>0.76315789473684215</v>
      </c>
      <c r="H18" s="19">
        <v>2.648387096774194</v>
      </c>
    </row>
    <row r="19" spans="1:8" x14ac:dyDescent="0.25">
      <c r="A19" s="45"/>
      <c r="B19" s="2" t="s">
        <v>66</v>
      </c>
      <c r="C19" s="58">
        <v>35</v>
      </c>
      <c r="D19" s="58">
        <v>32</v>
      </c>
      <c r="E19" s="18">
        <v>0.91428571428571426</v>
      </c>
      <c r="F19" s="58">
        <v>27</v>
      </c>
      <c r="G19" s="18">
        <v>0.77142857142857146</v>
      </c>
      <c r="H19" s="19">
        <v>3.0571428571428569</v>
      </c>
    </row>
    <row r="20" spans="1:8" x14ac:dyDescent="0.25">
      <c r="A20" s="45"/>
      <c r="B20" s="2" t="s">
        <v>67</v>
      </c>
      <c r="C20" s="58">
        <v>55</v>
      </c>
      <c r="D20" s="58">
        <v>52</v>
      </c>
      <c r="E20" s="18">
        <v>0.94545454545454544</v>
      </c>
      <c r="F20" s="58">
        <v>40</v>
      </c>
      <c r="G20" s="18">
        <v>0.72727272727272729</v>
      </c>
      <c r="H20" s="19">
        <v>2.3903846153846153</v>
      </c>
    </row>
  </sheetData>
  <mergeCells count="4">
    <mergeCell ref="A10:A14"/>
    <mergeCell ref="A16:A20"/>
    <mergeCell ref="A1:H2"/>
    <mergeCell ref="A4:A8"/>
  </mergeCells>
  <printOptions horizontalCentered="1"/>
  <pageMargins left="0.7" right="0.7" top="0.75" bottom="0.75" header="0.3" footer="0.3"/>
  <pageSetup scale="82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B2" sqref="B2:B6"/>
    </sheetView>
  </sheetViews>
  <sheetFormatPr defaultRowHeight="15" x14ac:dyDescent="0.25"/>
  <cols>
    <col min="1" max="1" width="20" style="37" customWidth="1"/>
    <col min="2" max="2" width="16.7109375" style="9" customWidth="1"/>
    <col min="3" max="4" width="13.7109375" style="9" customWidth="1"/>
    <col min="5" max="5" width="13.7109375" style="25" customWidth="1"/>
    <col min="6" max="7" width="13.7109375" style="9" customWidth="1"/>
    <col min="8" max="8" width="13.7109375" style="26" customWidth="1"/>
  </cols>
  <sheetData>
    <row r="1" spans="1:8" ht="30" x14ac:dyDescent="0.25">
      <c r="A1" s="34" t="s">
        <v>56</v>
      </c>
      <c r="B1" s="1" t="s">
        <v>30</v>
      </c>
      <c r="C1" s="10" t="s">
        <v>57</v>
      </c>
      <c r="D1" s="10" t="s">
        <v>58</v>
      </c>
      <c r="E1" s="10" t="s">
        <v>59</v>
      </c>
      <c r="F1" s="10" t="s">
        <v>60</v>
      </c>
      <c r="G1" s="10" t="s">
        <v>31</v>
      </c>
      <c r="H1" s="10" t="s">
        <v>61</v>
      </c>
    </row>
    <row r="2" spans="1:8" x14ac:dyDescent="0.25">
      <c r="A2" s="45" t="s">
        <v>34</v>
      </c>
      <c r="B2" s="2" t="s">
        <v>63</v>
      </c>
      <c r="C2" s="23">
        <v>36</v>
      </c>
      <c r="D2" s="23">
        <v>31</v>
      </c>
      <c r="E2" s="22">
        <v>0.86111111111111116</v>
      </c>
      <c r="F2" s="23">
        <v>20</v>
      </c>
      <c r="G2" s="23">
        <v>0.55555555555555558</v>
      </c>
      <c r="H2" s="24">
        <v>2.1870967741935488</v>
      </c>
    </row>
    <row r="3" spans="1:8" x14ac:dyDescent="0.25">
      <c r="A3" s="45"/>
      <c r="B3" s="2" t="s">
        <v>64</v>
      </c>
      <c r="C3" s="23">
        <v>74</v>
      </c>
      <c r="D3" s="23">
        <v>68</v>
      </c>
      <c r="E3" s="22">
        <v>0.91891891891891897</v>
      </c>
      <c r="F3" s="23">
        <v>50</v>
      </c>
      <c r="G3" s="23">
        <v>0.67567567567567566</v>
      </c>
      <c r="H3" s="24">
        <v>2.2626865671641787</v>
      </c>
    </row>
    <row r="4" spans="1:8" x14ac:dyDescent="0.25">
      <c r="A4" s="45"/>
      <c r="B4" s="2" t="s">
        <v>65</v>
      </c>
      <c r="C4" s="23">
        <v>108</v>
      </c>
      <c r="D4" s="23">
        <v>96</v>
      </c>
      <c r="E4" s="22">
        <v>0.88888888888888884</v>
      </c>
      <c r="F4" s="23">
        <v>77</v>
      </c>
      <c r="G4" s="23">
        <v>0.71296296296296291</v>
      </c>
      <c r="H4" s="24">
        <v>2.6703703703703701</v>
      </c>
    </row>
    <row r="5" spans="1:8" x14ac:dyDescent="0.25">
      <c r="A5" s="45"/>
      <c r="B5" s="2" t="s">
        <v>66</v>
      </c>
      <c r="C5" s="23">
        <v>88</v>
      </c>
      <c r="D5" s="23">
        <v>75</v>
      </c>
      <c r="E5" s="22">
        <v>0.85227272727272729</v>
      </c>
      <c r="F5" s="23">
        <v>56</v>
      </c>
      <c r="G5" s="23">
        <v>0.63636363636363635</v>
      </c>
      <c r="H5" s="24">
        <v>2.8725806451612899</v>
      </c>
    </row>
    <row r="6" spans="1:8" x14ac:dyDescent="0.25">
      <c r="A6" s="45"/>
      <c r="B6" s="2" t="s">
        <v>67</v>
      </c>
      <c r="C6" s="23">
        <v>80</v>
      </c>
      <c r="D6" s="23">
        <v>74</v>
      </c>
      <c r="E6" s="22">
        <v>0.92500000000000004</v>
      </c>
      <c r="F6" s="23">
        <v>59</v>
      </c>
      <c r="G6" s="23">
        <v>0.73750000000000004</v>
      </c>
      <c r="H6" s="24">
        <v>2.4378378378378378</v>
      </c>
    </row>
    <row r="7" spans="1:8" x14ac:dyDescent="0.25">
      <c r="A7" s="45" t="s">
        <v>35</v>
      </c>
      <c r="B7" s="2" t="s">
        <v>63</v>
      </c>
      <c r="C7" s="23" t="s">
        <v>36</v>
      </c>
      <c r="D7" s="23" t="s">
        <v>36</v>
      </c>
      <c r="E7" s="22" t="s">
        <v>36</v>
      </c>
      <c r="F7" s="23" t="s">
        <v>36</v>
      </c>
      <c r="G7" s="23" t="s">
        <v>36</v>
      </c>
      <c r="H7" s="24" t="s">
        <v>36</v>
      </c>
    </row>
    <row r="8" spans="1:8" x14ac:dyDescent="0.25">
      <c r="A8" s="45"/>
      <c r="B8" s="2" t="s">
        <v>64</v>
      </c>
      <c r="C8" s="23" t="s">
        <v>36</v>
      </c>
      <c r="D8" s="23" t="s">
        <v>36</v>
      </c>
      <c r="E8" s="22" t="s">
        <v>36</v>
      </c>
      <c r="F8" s="23" t="s">
        <v>36</v>
      </c>
      <c r="G8" s="23" t="s">
        <v>36</v>
      </c>
      <c r="H8" s="24" t="s">
        <v>36</v>
      </c>
    </row>
    <row r="9" spans="1:8" x14ac:dyDescent="0.25">
      <c r="A9" s="45"/>
      <c r="B9" s="2" t="s">
        <v>65</v>
      </c>
      <c r="C9" s="23" t="s">
        <v>36</v>
      </c>
      <c r="D9" s="23" t="s">
        <v>36</v>
      </c>
      <c r="E9" s="22" t="s">
        <v>36</v>
      </c>
      <c r="F9" s="23" t="s">
        <v>36</v>
      </c>
      <c r="G9" s="23" t="s">
        <v>36</v>
      </c>
      <c r="H9" s="24" t="s">
        <v>36</v>
      </c>
    </row>
    <row r="10" spans="1:8" x14ac:dyDescent="0.25">
      <c r="A10" s="45"/>
      <c r="B10" s="2" t="s">
        <v>66</v>
      </c>
      <c r="C10" s="23" t="s">
        <v>36</v>
      </c>
      <c r="D10" s="23" t="s">
        <v>36</v>
      </c>
      <c r="E10" s="22" t="s">
        <v>36</v>
      </c>
      <c r="F10" s="23" t="s">
        <v>36</v>
      </c>
      <c r="G10" s="23" t="s">
        <v>36</v>
      </c>
      <c r="H10" s="24" t="s">
        <v>36</v>
      </c>
    </row>
    <row r="11" spans="1:8" x14ac:dyDescent="0.25">
      <c r="A11" s="45"/>
      <c r="B11" s="2" t="s">
        <v>67</v>
      </c>
      <c r="C11" s="23" t="s">
        <v>36</v>
      </c>
      <c r="D11" s="23" t="s">
        <v>36</v>
      </c>
      <c r="E11" s="22" t="s">
        <v>36</v>
      </c>
      <c r="F11" s="23" t="s">
        <v>36</v>
      </c>
      <c r="G11" s="23" t="s">
        <v>36</v>
      </c>
      <c r="H11" s="24" t="s">
        <v>36</v>
      </c>
    </row>
  </sheetData>
  <mergeCells count="2">
    <mergeCell ref="A2:A6"/>
    <mergeCell ref="A7:A11"/>
  </mergeCells>
  <printOptions horizontalCentered="1"/>
  <pageMargins left="0.7" right="0.7" top="0.75" bottom="0.75" header="0.3" footer="0.3"/>
  <pageSetup orientation="landscape" r:id="rId1"/>
  <headerFooter>
    <oddHeader xml:space="preserve">&amp;CCuyamaca College Program Review 2017-2018
</oddHeader>
    <oddFooter>&amp;CInstitutional Effectiveness, Success, and Equity Office (September 2017)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topLeftCell="A10" workbookViewId="0">
      <selection activeCell="B53" sqref="B53:B57"/>
    </sheetView>
  </sheetViews>
  <sheetFormatPr defaultRowHeight="15" x14ac:dyDescent="0.25"/>
  <cols>
    <col min="1" max="1" width="14" style="37" customWidth="1"/>
    <col min="2" max="8" width="14" style="17" customWidth="1"/>
  </cols>
  <sheetData>
    <row r="1" spans="1:8" ht="30" x14ac:dyDescent="0.25">
      <c r="A1" s="34" t="s">
        <v>0</v>
      </c>
      <c r="B1" s="1" t="s">
        <v>30</v>
      </c>
      <c r="C1" s="10" t="s">
        <v>57</v>
      </c>
      <c r="D1" s="10" t="s">
        <v>58</v>
      </c>
      <c r="E1" s="10" t="s">
        <v>59</v>
      </c>
      <c r="F1" s="10" t="s">
        <v>60</v>
      </c>
      <c r="G1" s="10" t="s">
        <v>31</v>
      </c>
      <c r="H1" s="10" t="s">
        <v>61</v>
      </c>
    </row>
    <row r="2" spans="1:8" x14ac:dyDescent="0.25">
      <c r="A2" s="45" t="s">
        <v>2</v>
      </c>
      <c r="B2" s="2" t="s">
        <v>63</v>
      </c>
      <c r="C2" s="4">
        <v>20</v>
      </c>
      <c r="D2" s="4">
        <v>16</v>
      </c>
      <c r="E2" s="18">
        <v>0.8</v>
      </c>
      <c r="F2" s="4">
        <v>12</v>
      </c>
      <c r="G2" s="18">
        <v>0.6</v>
      </c>
      <c r="H2" s="19">
        <v>2.2625000000000002</v>
      </c>
    </row>
    <row r="3" spans="1:8" x14ac:dyDescent="0.25">
      <c r="A3" s="45"/>
      <c r="B3" s="2" t="s">
        <v>64</v>
      </c>
      <c r="C3" s="4">
        <v>38</v>
      </c>
      <c r="D3" s="4">
        <v>35</v>
      </c>
      <c r="E3" s="18">
        <v>0.92105263157894735</v>
      </c>
      <c r="F3" s="4">
        <v>24</v>
      </c>
      <c r="G3" s="18">
        <v>0.63157894736842102</v>
      </c>
      <c r="H3" s="19">
        <v>2.2147058823529413</v>
      </c>
    </row>
    <row r="4" spans="1:8" x14ac:dyDescent="0.25">
      <c r="A4" s="45"/>
      <c r="B4" s="2" t="s">
        <v>65</v>
      </c>
      <c r="C4" s="4">
        <v>56</v>
      </c>
      <c r="D4" s="4">
        <v>49</v>
      </c>
      <c r="E4" s="18">
        <v>0.875</v>
      </c>
      <c r="F4" s="4">
        <v>41</v>
      </c>
      <c r="G4" s="18">
        <v>0.7321428571428571</v>
      </c>
      <c r="H4" s="19">
        <v>2.8292682926829267</v>
      </c>
    </row>
    <row r="5" spans="1:8" x14ac:dyDescent="0.25">
      <c r="A5" s="45"/>
      <c r="B5" s="2" t="s">
        <v>66</v>
      </c>
      <c r="C5" s="4">
        <v>39</v>
      </c>
      <c r="D5" s="4">
        <v>36</v>
      </c>
      <c r="E5" s="18">
        <v>0.92307692307692313</v>
      </c>
      <c r="F5" s="4">
        <v>29</v>
      </c>
      <c r="G5" s="18">
        <v>0.74358974358974361</v>
      </c>
      <c r="H5" s="19">
        <v>2.8625000000000003</v>
      </c>
    </row>
    <row r="6" spans="1:8" x14ac:dyDescent="0.25">
      <c r="A6" s="45"/>
      <c r="B6" s="2" t="s">
        <v>67</v>
      </c>
      <c r="C6" s="4">
        <v>39</v>
      </c>
      <c r="D6" s="4">
        <v>37</v>
      </c>
      <c r="E6" s="18">
        <v>0.94871794871794868</v>
      </c>
      <c r="F6" s="4">
        <v>29</v>
      </c>
      <c r="G6" s="18">
        <v>0.74358974358974361</v>
      </c>
      <c r="H6" s="19">
        <v>2.602702702702703</v>
      </c>
    </row>
    <row r="7" spans="1:8" x14ac:dyDescent="0.25">
      <c r="A7" s="45" t="s">
        <v>3</v>
      </c>
      <c r="B7" s="2" t="s">
        <v>63</v>
      </c>
      <c r="C7" s="4">
        <v>16</v>
      </c>
      <c r="D7" s="4">
        <v>15</v>
      </c>
      <c r="E7" s="18">
        <v>0.9375</v>
      </c>
      <c r="F7" s="4">
        <v>8</v>
      </c>
      <c r="G7" s="18">
        <v>0.5</v>
      </c>
      <c r="H7" s="19">
        <v>2.1066666666666669</v>
      </c>
    </row>
    <row r="8" spans="1:8" x14ac:dyDescent="0.25">
      <c r="A8" s="45"/>
      <c r="B8" s="2" t="s">
        <v>64</v>
      </c>
      <c r="C8" s="4">
        <v>36</v>
      </c>
      <c r="D8" s="4">
        <v>33</v>
      </c>
      <c r="E8" s="18">
        <v>0.91666666666666663</v>
      </c>
      <c r="F8" s="4">
        <v>26</v>
      </c>
      <c r="G8" s="18">
        <v>0.72222222222222221</v>
      </c>
      <c r="H8" s="19">
        <v>2.312121212121212</v>
      </c>
    </row>
    <row r="9" spans="1:8" x14ac:dyDescent="0.25">
      <c r="A9" s="45"/>
      <c r="B9" s="2" t="s">
        <v>65</v>
      </c>
      <c r="C9" s="4">
        <v>50</v>
      </c>
      <c r="D9" s="4">
        <v>45</v>
      </c>
      <c r="E9" s="18">
        <v>0.9</v>
      </c>
      <c r="F9" s="4">
        <v>34</v>
      </c>
      <c r="G9" s="18">
        <v>0.68</v>
      </c>
      <c r="H9" s="19">
        <v>2.4289473684210527</v>
      </c>
    </row>
    <row r="10" spans="1:8" x14ac:dyDescent="0.25">
      <c r="A10" s="45"/>
      <c r="B10" s="2" t="s">
        <v>66</v>
      </c>
      <c r="C10" s="4">
        <v>49</v>
      </c>
      <c r="D10" s="4">
        <v>39</v>
      </c>
      <c r="E10" s="18">
        <v>0.79591836734693877</v>
      </c>
      <c r="F10" s="4">
        <v>27</v>
      </c>
      <c r="G10" s="18">
        <v>0.55102040816326525</v>
      </c>
      <c r="H10" s="19">
        <v>2.8833333333333329</v>
      </c>
    </row>
    <row r="11" spans="1:8" x14ac:dyDescent="0.25">
      <c r="A11" s="45"/>
      <c r="B11" s="2" t="s">
        <v>67</v>
      </c>
      <c r="C11" s="4">
        <v>38</v>
      </c>
      <c r="D11" s="4">
        <v>34</v>
      </c>
      <c r="E11" s="18">
        <v>0.89473684210526316</v>
      </c>
      <c r="F11" s="4">
        <v>27</v>
      </c>
      <c r="G11" s="18">
        <v>0.71052631578947367</v>
      </c>
      <c r="H11" s="19">
        <v>2.229411764705882</v>
      </c>
    </row>
    <row r="12" spans="1:8" ht="30" x14ac:dyDescent="0.25">
      <c r="A12" s="34" t="s">
        <v>37</v>
      </c>
      <c r="B12" s="1" t="s">
        <v>30</v>
      </c>
      <c r="C12" s="10" t="s">
        <v>57</v>
      </c>
      <c r="D12" s="10" t="s">
        <v>58</v>
      </c>
      <c r="E12" s="10" t="s">
        <v>59</v>
      </c>
      <c r="F12" s="10" t="s">
        <v>60</v>
      </c>
      <c r="G12" s="10" t="s">
        <v>31</v>
      </c>
      <c r="H12" s="10" t="s">
        <v>61</v>
      </c>
    </row>
    <row r="13" spans="1:8" x14ac:dyDescent="0.25">
      <c r="A13" s="50" t="s">
        <v>38</v>
      </c>
      <c r="B13" s="2" t="s">
        <v>63</v>
      </c>
      <c r="C13" s="4">
        <v>2</v>
      </c>
      <c r="D13" s="4">
        <v>0</v>
      </c>
      <c r="E13" s="18">
        <v>0</v>
      </c>
      <c r="F13" s="4">
        <v>0</v>
      </c>
      <c r="G13" s="18">
        <v>0</v>
      </c>
      <c r="H13" s="19"/>
    </row>
    <row r="14" spans="1:8" x14ac:dyDescent="0.25">
      <c r="A14" s="51"/>
      <c r="B14" s="2" t="s">
        <v>64</v>
      </c>
      <c r="C14" s="20">
        <v>4</v>
      </c>
      <c r="D14" s="20">
        <v>4</v>
      </c>
      <c r="E14" s="18">
        <v>1</v>
      </c>
      <c r="F14" s="20">
        <v>2</v>
      </c>
      <c r="G14" s="18">
        <v>0.5</v>
      </c>
      <c r="H14" s="21">
        <v>1.75</v>
      </c>
    </row>
    <row r="15" spans="1:8" x14ac:dyDescent="0.25">
      <c r="A15" s="51"/>
      <c r="B15" s="2" t="s">
        <v>65</v>
      </c>
      <c r="C15" s="4">
        <v>5</v>
      </c>
      <c r="D15" s="4">
        <v>5</v>
      </c>
      <c r="E15" s="18">
        <v>1</v>
      </c>
      <c r="F15" s="4">
        <v>1</v>
      </c>
      <c r="G15" s="18">
        <v>0.2</v>
      </c>
      <c r="H15" s="19">
        <v>1.35</v>
      </c>
    </row>
    <row r="16" spans="1:8" x14ac:dyDescent="0.25">
      <c r="A16" s="51"/>
      <c r="B16" s="2" t="s">
        <v>66</v>
      </c>
      <c r="C16" s="4">
        <v>8</v>
      </c>
      <c r="D16" s="4">
        <v>8</v>
      </c>
      <c r="E16" s="18">
        <v>1</v>
      </c>
      <c r="F16" s="4">
        <v>6</v>
      </c>
      <c r="G16" s="18">
        <v>0.75</v>
      </c>
      <c r="H16" s="19">
        <v>2.8333333333333335</v>
      </c>
    </row>
    <row r="17" spans="1:8" x14ac:dyDescent="0.25">
      <c r="A17" s="52"/>
      <c r="B17" s="2" t="s">
        <v>67</v>
      </c>
      <c r="C17" s="4">
        <v>1</v>
      </c>
      <c r="D17" s="4">
        <v>1</v>
      </c>
      <c r="E17" s="18">
        <v>1</v>
      </c>
      <c r="F17" s="4">
        <v>0</v>
      </c>
      <c r="G17" s="18">
        <v>0</v>
      </c>
      <c r="H17" s="19">
        <v>1</v>
      </c>
    </row>
    <row r="18" spans="1:8" x14ac:dyDescent="0.25">
      <c r="A18" s="53" t="s">
        <v>39</v>
      </c>
      <c r="B18" s="2" t="s">
        <v>63</v>
      </c>
      <c r="C18" s="20" t="s">
        <v>36</v>
      </c>
      <c r="D18" s="20" t="s">
        <v>36</v>
      </c>
      <c r="E18" s="18" t="s">
        <v>36</v>
      </c>
      <c r="F18" s="20" t="s">
        <v>36</v>
      </c>
      <c r="G18" s="18" t="s">
        <v>36</v>
      </c>
      <c r="H18" s="21" t="s">
        <v>36</v>
      </c>
    </row>
    <row r="19" spans="1:8" x14ac:dyDescent="0.25">
      <c r="A19" s="53"/>
      <c r="B19" s="2" t="s">
        <v>64</v>
      </c>
      <c r="C19" s="4" t="s">
        <v>36</v>
      </c>
      <c r="D19" s="4" t="s">
        <v>36</v>
      </c>
      <c r="E19" s="18" t="s">
        <v>36</v>
      </c>
      <c r="F19" s="4" t="s">
        <v>36</v>
      </c>
      <c r="G19" s="18" t="s">
        <v>36</v>
      </c>
      <c r="H19" s="19" t="s">
        <v>36</v>
      </c>
    </row>
    <row r="20" spans="1:8" x14ac:dyDescent="0.25">
      <c r="A20" s="53"/>
      <c r="B20" s="2" t="s">
        <v>65</v>
      </c>
      <c r="C20" s="4">
        <v>1</v>
      </c>
      <c r="D20" s="4">
        <v>1</v>
      </c>
      <c r="E20" s="18">
        <v>1</v>
      </c>
      <c r="F20" s="4">
        <v>0</v>
      </c>
      <c r="G20" s="18">
        <v>0</v>
      </c>
      <c r="H20" s="19"/>
    </row>
    <row r="21" spans="1:8" x14ac:dyDescent="0.25">
      <c r="A21" s="53"/>
      <c r="B21" s="2" t="s">
        <v>66</v>
      </c>
      <c r="C21" s="4" t="s">
        <v>36</v>
      </c>
      <c r="D21" s="4" t="s">
        <v>36</v>
      </c>
      <c r="E21" s="18" t="s">
        <v>36</v>
      </c>
      <c r="F21" s="4" t="s">
        <v>36</v>
      </c>
      <c r="G21" s="18" t="s">
        <v>36</v>
      </c>
      <c r="H21" s="19" t="s">
        <v>36</v>
      </c>
    </row>
    <row r="22" spans="1:8" x14ac:dyDescent="0.25">
      <c r="A22" s="53"/>
      <c r="B22" s="2" t="s">
        <v>67</v>
      </c>
      <c r="C22" s="4" t="s">
        <v>36</v>
      </c>
      <c r="D22" s="4" t="s">
        <v>36</v>
      </c>
      <c r="E22" s="18" t="s">
        <v>36</v>
      </c>
      <c r="F22" s="4" t="s">
        <v>36</v>
      </c>
      <c r="G22" s="18" t="s">
        <v>36</v>
      </c>
      <c r="H22" s="19" t="s">
        <v>36</v>
      </c>
    </row>
    <row r="23" spans="1:8" x14ac:dyDescent="0.25">
      <c r="A23" s="45" t="s">
        <v>9</v>
      </c>
      <c r="B23" s="2" t="s">
        <v>63</v>
      </c>
      <c r="C23" s="4">
        <v>1</v>
      </c>
      <c r="D23" s="4">
        <v>1</v>
      </c>
      <c r="E23" s="18">
        <v>1</v>
      </c>
      <c r="F23" s="4">
        <v>1</v>
      </c>
      <c r="G23" s="18">
        <v>1</v>
      </c>
      <c r="H23" s="19">
        <v>2.2999999999999998</v>
      </c>
    </row>
    <row r="24" spans="1:8" x14ac:dyDescent="0.25">
      <c r="A24" s="45"/>
      <c r="B24" s="2" t="s">
        <v>64</v>
      </c>
      <c r="C24" s="4">
        <v>1</v>
      </c>
      <c r="D24" s="4">
        <v>1</v>
      </c>
      <c r="E24" s="18">
        <v>1</v>
      </c>
      <c r="F24" s="4">
        <v>0</v>
      </c>
      <c r="G24" s="18">
        <v>0</v>
      </c>
      <c r="H24" s="19">
        <v>0</v>
      </c>
    </row>
    <row r="25" spans="1:8" x14ac:dyDescent="0.25">
      <c r="A25" s="45"/>
      <c r="B25" s="2" t="s">
        <v>65</v>
      </c>
      <c r="C25" s="20">
        <v>2</v>
      </c>
      <c r="D25" s="20">
        <v>2</v>
      </c>
      <c r="E25" s="18">
        <v>1</v>
      </c>
      <c r="F25" s="20">
        <v>1</v>
      </c>
      <c r="G25" s="18">
        <v>0.5</v>
      </c>
      <c r="H25" s="21">
        <v>2.2999999999999998</v>
      </c>
    </row>
    <row r="26" spans="1:8" x14ac:dyDescent="0.25">
      <c r="A26" s="45"/>
      <c r="B26" s="2" t="s">
        <v>66</v>
      </c>
      <c r="C26" s="4">
        <v>1</v>
      </c>
      <c r="D26" s="4">
        <v>1</v>
      </c>
      <c r="E26" s="18">
        <v>1</v>
      </c>
      <c r="F26" s="4">
        <v>0</v>
      </c>
      <c r="G26" s="18">
        <v>0</v>
      </c>
      <c r="H26" s="19"/>
    </row>
    <row r="27" spans="1:8" x14ac:dyDescent="0.25">
      <c r="A27" s="45"/>
      <c r="B27" s="2" t="s">
        <v>67</v>
      </c>
      <c r="C27" s="4">
        <v>1</v>
      </c>
      <c r="D27" s="4">
        <v>1</v>
      </c>
      <c r="E27" s="18">
        <v>1</v>
      </c>
      <c r="F27" s="4">
        <v>0</v>
      </c>
      <c r="G27" s="18">
        <v>0</v>
      </c>
      <c r="H27" s="19">
        <v>1</v>
      </c>
    </row>
    <row r="28" spans="1:8" x14ac:dyDescent="0.25">
      <c r="A28" s="45" t="s">
        <v>10</v>
      </c>
      <c r="B28" s="2" t="s">
        <v>63</v>
      </c>
      <c r="C28" s="4">
        <v>5</v>
      </c>
      <c r="D28" s="4">
        <v>5</v>
      </c>
      <c r="E28" s="18">
        <v>1</v>
      </c>
      <c r="F28" s="4">
        <v>3</v>
      </c>
      <c r="G28" s="18">
        <v>0.6</v>
      </c>
      <c r="H28" s="19">
        <v>1.86</v>
      </c>
    </row>
    <row r="29" spans="1:8" x14ac:dyDescent="0.25">
      <c r="A29" s="45"/>
      <c r="B29" s="2" t="s">
        <v>64</v>
      </c>
      <c r="C29" s="4">
        <v>2</v>
      </c>
      <c r="D29" s="4">
        <v>2</v>
      </c>
      <c r="E29" s="18">
        <v>1</v>
      </c>
      <c r="F29" s="4">
        <v>1</v>
      </c>
      <c r="G29" s="18">
        <v>0.5</v>
      </c>
      <c r="H29" s="19">
        <v>1.8500000000000003</v>
      </c>
    </row>
    <row r="30" spans="1:8" x14ac:dyDescent="0.25">
      <c r="A30" s="45"/>
      <c r="B30" s="2" t="s">
        <v>65</v>
      </c>
      <c r="C30" s="4">
        <v>4</v>
      </c>
      <c r="D30" s="4">
        <v>4</v>
      </c>
      <c r="E30" s="18">
        <v>1</v>
      </c>
      <c r="F30" s="4">
        <v>4</v>
      </c>
      <c r="G30" s="18">
        <v>1</v>
      </c>
      <c r="H30" s="19">
        <v>2.75</v>
      </c>
    </row>
    <row r="31" spans="1:8" x14ac:dyDescent="0.25">
      <c r="A31" s="45"/>
      <c r="B31" s="2" t="s">
        <v>66</v>
      </c>
      <c r="C31" s="4" t="s">
        <v>36</v>
      </c>
      <c r="D31" s="4" t="s">
        <v>36</v>
      </c>
      <c r="E31" s="18" t="s">
        <v>36</v>
      </c>
      <c r="F31" s="4" t="s">
        <v>36</v>
      </c>
      <c r="G31" s="18" t="s">
        <v>36</v>
      </c>
      <c r="H31" s="19" t="s">
        <v>36</v>
      </c>
    </row>
    <row r="32" spans="1:8" x14ac:dyDescent="0.25">
      <c r="A32" s="45"/>
      <c r="B32" s="2" t="s">
        <v>67</v>
      </c>
      <c r="C32" s="4">
        <v>3</v>
      </c>
      <c r="D32" s="4">
        <v>3</v>
      </c>
      <c r="E32" s="18">
        <v>1</v>
      </c>
      <c r="F32" s="4">
        <v>3</v>
      </c>
      <c r="G32" s="18">
        <v>1</v>
      </c>
      <c r="H32" s="19">
        <v>3.3333333333333339</v>
      </c>
    </row>
    <row r="33" spans="1:8" x14ac:dyDescent="0.25">
      <c r="A33" s="45" t="s">
        <v>11</v>
      </c>
      <c r="B33" s="2" t="s">
        <v>63</v>
      </c>
      <c r="C33" s="4">
        <v>20</v>
      </c>
      <c r="D33" s="4">
        <v>18</v>
      </c>
      <c r="E33" s="18">
        <v>0.9</v>
      </c>
      <c r="F33" s="4">
        <v>10</v>
      </c>
      <c r="G33" s="18">
        <v>0.5</v>
      </c>
      <c r="H33" s="19">
        <v>1.9222222222222223</v>
      </c>
    </row>
    <row r="34" spans="1:8" x14ac:dyDescent="0.25">
      <c r="A34" s="45"/>
      <c r="B34" s="2" t="s">
        <v>64</v>
      </c>
      <c r="C34" s="4">
        <v>32</v>
      </c>
      <c r="D34" s="4">
        <v>28</v>
      </c>
      <c r="E34" s="18">
        <v>0.875</v>
      </c>
      <c r="F34" s="4">
        <v>21</v>
      </c>
      <c r="G34" s="18">
        <v>0.65625</v>
      </c>
      <c r="H34" s="19">
        <v>2.2962962962962963</v>
      </c>
    </row>
    <row r="35" spans="1:8" x14ac:dyDescent="0.25">
      <c r="A35" s="45"/>
      <c r="B35" s="2" t="s">
        <v>65</v>
      </c>
      <c r="C35" s="4">
        <v>49</v>
      </c>
      <c r="D35" s="4">
        <v>43</v>
      </c>
      <c r="E35" s="18">
        <v>0.87755102040816324</v>
      </c>
      <c r="F35" s="4">
        <v>35</v>
      </c>
      <c r="G35" s="18">
        <v>0.7142857142857143</v>
      </c>
      <c r="H35" s="19">
        <v>2.6486486486486487</v>
      </c>
    </row>
    <row r="36" spans="1:8" x14ac:dyDescent="0.25">
      <c r="A36" s="45"/>
      <c r="B36" s="2" t="s">
        <v>66</v>
      </c>
      <c r="C36" s="4">
        <v>48</v>
      </c>
      <c r="D36" s="4">
        <v>39</v>
      </c>
      <c r="E36" s="18">
        <v>0.8125</v>
      </c>
      <c r="F36" s="4">
        <v>28</v>
      </c>
      <c r="G36" s="18">
        <v>0.58333333333333337</v>
      </c>
      <c r="H36" s="19">
        <v>2.9645161290322584</v>
      </c>
    </row>
    <row r="37" spans="1:8" x14ac:dyDescent="0.25">
      <c r="A37" s="45"/>
      <c r="B37" s="2" t="s">
        <v>67</v>
      </c>
      <c r="C37" s="4">
        <v>43</v>
      </c>
      <c r="D37" s="4">
        <v>39</v>
      </c>
      <c r="E37" s="18">
        <v>0.90697674418604646</v>
      </c>
      <c r="F37" s="4">
        <v>33</v>
      </c>
      <c r="G37" s="18">
        <v>0.76744186046511631</v>
      </c>
      <c r="H37" s="19">
        <v>2.4461538461538463</v>
      </c>
    </row>
    <row r="38" spans="1:8" x14ac:dyDescent="0.25">
      <c r="A38" s="45" t="s">
        <v>12</v>
      </c>
      <c r="B38" s="2" t="s">
        <v>63</v>
      </c>
      <c r="C38" s="4" t="s">
        <v>36</v>
      </c>
      <c r="D38" s="4" t="s">
        <v>36</v>
      </c>
      <c r="E38" s="18" t="s">
        <v>36</v>
      </c>
      <c r="F38" s="4" t="s">
        <v>36</v>
      </c>
      <c r="G38" s="18" t="s">
        <v>36</v>
      </c>
      <c r="H38" s="19" t="s">
        <v>36</v>
      </c>
    </row>
    <row r="39" spans="1:8" x14ac:dyDescent="0.25">
      <c r="A39" s="45"/>
      <c r="B39" s="2" t="s">
        <v>64</v>
      </c>
      <c r="C39" s="4" t="s">
        <v>36</v>
      </c>
      <c r="D39" s="4" t="s">
        <v>36</v>
      </c>
      <c r="E39" s="18" t="s">
        <v>36</v>
      </c>
      <c r="F39" s="4" t="s">
        <v>36</v>
      </c>
      <c r="G39" s="18" t="s">
        <v>36</v>
      </c>
      <c r="H39" s="19" t="s">
        <v>36</v>
      </c>
    </row>
    <row r="40" spans="1:8" x14ac:dyDescent="0.25">
      <c r="A40" s="45"/>
      <c r="B40" s="2" t="s">
        <v>65</v>
      </c>
      <c r="C40" s="4" t="s">
        <v>36</v>
      </c>
      <c r="D40" s="4" t="s">
        <v>36</v>
      </c>
      <c r="E40" s="18" t="s">
        <v>36</v>
      </c>
      <c r="F40" s="4" t="s">
        <v>36</v>
      </c>
      <c r="G40" s="18" t="s">
        <v>36</v>
      </c>
      <c r="H40" s="19" t="s">
        <v>36</v>
      </c>
    </row>
    <row r="41" spans="1:8" x14ac:dyDescent="0.25">
      <c r="A41" s="45"/>
      <c r="B41" s="2" t="s">
        <v>66</v>
      </c>
      <c r="C41" s="4" t="s">
        <v>36</v>
      </c>
      <c r="D41" s="4" t="s">
        <v>36</v>
      </c>
      <c r="E41" s="18" t="s">
        <v>36</v>
      </c>
      <c r="F41" s="4" t="s">
        <v>36</v>
      </c>
      <c r="G41" s="18" t="s">
        <v>36</v>
      </c>
      <c r="H41" s="19" t="s">
        <v>36</v>
      </c>
    </row>
    <row r="42" spans="1:8" x14ac:dyDescent="0.25">
      <c r="A42" s="45"/>
      <c r="B42" s="2" t="s">
        <v>67</v>
      </c>
      <c r="C42" s="4" t="s">
        <v>36</v>
      </c>
      <c r="D42" s="4" t="s">
        <v>36</v>
      </c>
      <c r="E42" s="18" t="s">
        <v>36</v>
      </c>
      <c r="F42" s="4" t="s">
        <v>36</v>
      </c>
      <c r="G42" s="18" t="s">
        <v>36</v>
      </c>
      <c r="H42" s="19" t="s">
        <v>36</v>
      </c>
    </row>
    <row r="43" spans="1:8" x14ac:dyDescent="0.25">
      <c r="A43" s="53" t="s">
        <v>40</v>
      </c>
      <c r="B43" s="2" t="s">
        <v>63</v>
      </c>
      <c r="C43" s="4">
        <v>7</v>
      </c>
      <c r="D43" s="4">
        <v>6</v>
      </c>
      <c r="E43" s="18">
        <v>0.8571428571428571</v>
      </c>
      <c r="F43" s="4">
        <v>5</v>
      </c>
      <c r="G43" s="18">
        <v>0.7142857142857143</v>
      </c>
      <c r="H43" s="19">
        <v>3.2166666666666668</v>
      </c>
    </row>
    <row r="44" spans="1:8" x14ac:dyDescent="0.25">
      <c r="A44" s="53"/>
      <c r="B44" s="2" t="s">
        <v>64</v>
      </c>
      <c r="C44" s="4">
        <v>29</v>
      </c>
      <c r="D44" s="4">
        <v>27</v>
      </c>
      <c r="E44" s="18">
        <v>0.93103448275862066</v>
      </c>
      <c r="F44" s="4">
        <v>21</v>
      </c>
      <c r="G44" s="18">
        <v>0.72413793103448276</v>
      </c>
      <c r="H44" s="19">
        <v>2.3666666666666667</v>
      </c>
    </row>
    <row r="45" spans="1:8" x14ac:dyDescent="0.25">
      <c r="A45" s="53"/>
      <c r="B45" s="2" t="s">
        <v>65</v>
      </c>
      <c r="C45" s="4">
        <v>40</v>
      </c>
      <c r="D45" s="4">
        <v>35</v>
      </c>
      <c r="E45" s="18">
        <v>0.875</v>
      </c>
      <c r="F45" s="4">
        <v>30</v>
      </c>
      <c r="G45" s="18">
        <v>0.75</v>
      </c>
      <c r="H45" s="19">
        <v>2.7967741935483872</v>
      </c>
    </row>
    <row r="46" spans="1:8" x14ac:dyDescent="0.25">
      <c r="A46" s="53"/>
      <c r="B46" s="2" t="s">
        <v>66</v>
      </c>
      <c r="C46" s="4">
        <v>25</v>
      </c>
      <c r="D46" s="4">
        <v>21</v>
      </c>
      <c r="E46" s="18">
        <v>0.84</v>
      </c>
      <c r="F46" s="4">
        <v>18</v>
      </c>
      <c r="G46" s="18">
        <v>0.72</v>
      </c>
      <c r="H46" s="19">
        <v>2.7949999999999999</v>
      </c>
    </row>
    <row r="47" spans="1:8" x14ac:dyDescent="0.25">
      <c r="A47" s="53"/>
      <c r="B47" s="2" t="s">
        <v>67</v>
      </c>
      <c r="C47" s="4">
        <v>26</v>
      </c>
      <c r="D47" s="4">
        <v>25</v>
      </c>
      <c r="E47" s="18">
        <v>0.96153846153846156</v>
      </c>
      <c r="F47" s="4">
        <v>19</v>
      </c>
      <c r="G47" s="18">
        <v>0.73076923076923073</v>
      </c>
      <c r="H47" s="19">
        <v>2.3480000000000003</v>
      </c>
    </row>
    <row r="48" spans="1:8" x14ac:dyDescent="0.25">
      <c r="A48" s="53" t="s">
        <v>41</v>
      </c>
      <c r="B48" s="2" t="s">
        <v>63</v>
      </c>
      <c r="C48" s="4">
        <v>1</v>
      </c>
      <c r="D48" s="4">
        <v>1</v>
      </c>
      <c r="E48" s="18">
        <v>1</v>
      </c>
      <c r="F48" s="4">
        <v>1</v>
      </c>
      <c r="G48" s="18">
        <v>1</v>
      </c>
      <c r="H48" s="19">
        <v>2.2999999999999998</v>
      </c>
    </row>
    <row r="49" spans="1:8" x14ac:dyDescent="0.25">
      <c r="A49" s="53"/>
      <c r="B49" s="2" t="s">
        <v>64</v>
      </c>
      <c r="C49" s="4">
        <v>5</v>
      </c>
      <c r="D49" s="4">
        <v>5</v>
      </c>
      <c r="E49" s="18">
        <v>1</v>
      </c>
      <c r="F49" s="4">
        <v>4</v>
      </c>
      <c r="G49" s="18">
        <v>0.8</v>
      </c>
      <c r="H49" s="19">
        <v>2.46</v>
      </c>
    </row>
    <row r="50" spans="1:8" x14ac:dyDescent="0.25">
      <c r="A50" s="53"/>
      <c r="B50" s="2" t="s">
        <v>65</v>
      </c>
      <c r="C50" s="4">
        <v>6</v>
      </c>
      <c r="D50" s="4">
        <v>5</v>
      </c>
      <c r="E50" s="18">
        <v>0.83333333333333337</v>
      </c>
      <c r="F50" s="4">
        <v>5</v>
      </c>
      <c r="G50" s="18">
        <v>0.83333333333333337</v>
      </c>
      <c r="H50" s="19">
        <v>2.46</v>
      </c>
    </row>
    <row r="51" spans="1:8" x14ac:dyDescent="0.25">
      <c r="A51" s="53"/>
      <c r="B51" s="2" t="s">
        <v>66</v>
      </c>
      <c r="C51" s="4">
        <v>5</v>
      </c>
      <c r="D51" s="4">
        <v>5</v>
      </c>
      <c r="E51" s="18">
        <v>1</v>
      </c>
      <c r="F51" s="4">
        <v>4</v>
      </c>
      <c r="G51" s="18">
        <v>0.8</v>
      </c>
      <c r="H51" s="19">
        <v>3.0750000000000002</v>
      </c>
    </row>
    <row r="52" spans="1:8" x14ac:dyDescent="0.25">
      <c r="A52" s="53"/>
      <c r="B52" s="2" t="s">
        <v>67</v>
      </c>
      <c r="C52" s="4">
        <v>6</v>
      </c>
      <c r="D52" s="4">
        <v>5</v>
      </c>
      <c r="E52" s="18">
        <v>0.83333333333333337</v>
      </c>
      <c r="F52" s="4">
        <v>4</v>
      </c>
      <c r="G52" s="18">
        <v>0.66666666666666663</v>
      </c>
      <c r="H52" s="19">
        <v>2.86</v>
      </c>
    </row>
    <row r="53" spans="1:8" x14ac:dyDescent="0.25">
      <c r="A53" s="53" t="s">
        <v>42</v>
      </c>
      <c r="B53" s="2" t="s">
        <v>63</v>
      </c>
      <c r="C53" s="4" t="s">
        <v>36</v>
      </c>
      <c r="D53" s="4" t="s">
        <v>36</v>
      </c>
      <c r="E53" s="18" t="s">
        <v>36</v>
      </c>
      <c r="F53" s="4" t="s">
        <v>36</v>
      </c>
      <c r="G53" s="18" t="s">
        <v>36</v>
      </c>
      <c r="H53" s="19" t="s">
        <v>36</v>
      </c>
    </row>
    <row r="54" spans="1:8" x14ac:dyDescent="0.25">
      <c r="A54" s="53"/>
      <c r="B54" s="2" t="s">
        <v>64</v>
      </c>
      <c r="C54" s="4">
        <v>1</v>
      </c>
      <c r="D54" s="4">
        <v>1</v>
      </c>
      <c r="E54" s="18">
        <v>1</v>
      </c>
      <c r="F54" s="4">
        <v>1</v>
      </c>
      <c r="G54" s="18">
        <v>1</v>
      </c>
      <c r="H54" s="19">
        <v>2.7000000000000006</v>
      </c>
    </row>
    <row r="55" spans="1:8" x14ac:dyDescent="0.25">
      <c r="A55" s="53"/>
      <c r="B55" s="2" t="s">
        <v>65</v>
      </c>
      <c r="C55" s="4">
        <v>1</v>
      </c>
      <c r="D55" s="4">
        <v>1</v>
      </c>
      <c r="E55" s="18">
        <v>1</v>
      </c>
      <c r="F55" s="4">
        <v>1</v>
      </c>
      <c r="G55" s="18">
        <v>1</v>
      </c>
      <c r="H55" s="19">
        <v>3.2999999999999994</v>
      </c>
    </row>
    <row r="56" spans="1:8" x14ac:dyDescent="0.25">
      <c r="A56" s="53"/>
      <c r="B56" s="2" t="s">
        <v>66</v>
      </c>
      <c r="C56" s="4">
        <v>1</v>
      </c>
      <c r="D56" s="4">
        <v>1</v>
      </c>
      <c r="E56" s="18">
        <v>1</v>
      </c>
      <c r="F56" s="4">
        <v>0</v>
      </c>
      <c r="G56" s="18">
        <v>0</v>
      </c>
      <c r="H56" s="19">
        <v>1</v>
      </c>
    </row>
    <row r="57" spans="1:8" x14ac:dyDescent="0.25">
      <c r="A57" s="53"/>
      <c r="B57" s="2" t="s">
        <v>67</v>
      </c>
      <c r="C57" s="4" t="s">
        <v>36</v>
      </c>
      <c r="D57" s="4" t="s">
        <v>36</v>
      </c>
      <c r="E57" s="18" t="s">
        <v>36</v>
      </c>
      <c r="F57" s="4" t="s">
        <v>36</v>
      </c>
      <c r="G57" s="18" t="s">
        <v>36</v>
      </c>
      <c r="H57" s="19" t="s">
        <v>36</v>
      </c>
    </row>
  </sheetData>
  <mergeCells count="11">
    <mergeCell ref="A33:A37"/>
    <mergeCell ref="A38:A42"/>
    <mergeCell ref="A43:A47"/>
    <mergeCell ref="A48:A52"/>
    <mergeCell ref="A53:A57"/>
    <mergeCell ref="A28:A32"/>
    <mergeCell ref="A2:A6"/>
    <mergeCell ref="A7:A11"/>
    <mergeCell ref="A13:A17"/>
    <mergeCell ref="A18:A22"/>
    <mergeCell ref="A23:A27"/>
  </mergeCells>
  <printOptions horizontalCentered="1"/>
  <pageMargins left="0.7" right="0.7" top="0.75" bottom="0.75" header="0.3" footer="0.3"/>
  <pageSetup fitToHeight="0" orientation="landscape" r:id="rId1"/>
  <headerFooter>
    <oddHeader xml:space="preserve">&amp;CCuyamaca College Program Review 2017-2018
</oddHeader>
    <oddFooter>&amp;CInstitutional Effectiveness, Success, and Equity Office (September 2017)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C14" sqref="C14"/>
    </sheetView>
  </sheetViews>
  <sheetFormatPr defaultRowHeight="15" x14ac:dyDescent="0.25"/>
  <cols>
    <col min="1" max="1" width="15.42578125" style="37" customWidth="1"/>
    <col min="2" max="11" width="11.7109375" style="17" customWidth="1"/>
  </cols>
  <sheetData>
    <row r="1" spans="1:11" ht="45" x14ac:dyDescent="0.25">
      <c r="A1" s="40" t="s">
        <v>30</v>
      </c>
      <c r="B1" s="10" t="s">
        <v>44</v>
      </c>
      <c r="C1" s="10" t="s">
        <v>45</v>
      </c>
      <c r="D1" s="10" t="s">
        <v>46</v>
      </c>
      <c r="E1" s="10" t="s">
        <v>47</v>
      </c>
      <c r="F1" s="10" t="s">
        <v>48</v>
      </c>
      <c r="G1" s="10" t="s">
        <v>49</v>
      </c>
      <c r="H1" s="10" t="s">
        <v>50</v>
      </c>
      <c r="I1" s="10" t="s">
        <v>51</v>
      </c>
      <c r="J1" s="10" t="s">
        <v>52</v>
      </c>
      <c r="K1" s="10" t="s">
        <v>53</v>
      </c>
    </row>
    <row r="2" spans="1:11" x14ac:dyDescent="0.25">
      <c r="A2" s="2" t="s">
        <v>63</v>
      </c>
      <c r="B2" s="11">
        <v>1</v>
      </c>
      <c r="C2" s="12">
        <v>108</v>
      </c>
      <c r="D2" s="13">
        <v>540</v>
      </c>
      <c r="E2" s="12">
        <v>3.6</v>
      </c>
      <c r="F2" s="12">
        <v>0.2</v>
      </c>
      <c r="G2" s="14">
        <v>0.2</v>
      </c>
      <c r="H2" s="13">
        <v>18</v>
      </c>
      <c r="I2" s="11">
        <v>36</v>
      </c>
      <c r="J2" s="11">
        <v>35</v>
      </c>
      <c r="K2" s="15">
        <v>1.0285714285714285</v>
      </c>
    </row>
    <row r="3" spans="1:11" x14ac:dyDescent="0.25">
      <c r="A3" s="2" t="s">
        <v>64</v>
      </c>
      <c r="B3" s="11">
        <v>2</v>
      </c>
      <c r="C3" s="12">
        <v>219</v>
      </c>
      <c r="D3" s="13">
        <v>547.5</v>
      </c>
      <c r="E3" s="12">
        <v>7.3</v>
      </c>
      <c r="F3" s="12">
        <v>0.4</v>
      </c>
      <c r="G3" s="14">
        <v>0.4</v>
      </c>
      <c r="H3" s="13">
        <v>18.25</v>
      </c>
      <c r="I3" s="11">
        <v>73</v>
      </c>
      <c r="J3" s="11">
        <v>70</v>
      </c>
      <c r="K3" s="15">
        <v>1.0428571428571429</v>
      </c>
    </row>
    <row r="4" spans="1:11" x14ac:dyDescent="0.25">
      <c r="A4" s="2" t="s">
        <v>65</v>
      </c>
      <c r="B4" s="11">
        <v>3</v>
      </c>
      <c r="C4" s="12">
        <v>324.00000000000006</v>
      </c>
      <c r="D4" s="13">
        <v>540</v>
      </c>
      <c r="E4" s="12">
        <v>10.8</v>
      </c>
      <c r="F4" s="12">
        <v>0.60000000000000009</v>
      </c>
      <c r="G4" s="14">
        <v>0.60000000000000009</v>
      </c>
      <c r="H4" s="13">
        <v>18</v>
      </c>
      <c r="I4" s="11">
        <v>108</v>
      </c>
      <c r="J4" s="11">
        <v>105</v>
      </c>
      <c r="K4" s="15">
        <v>1.0285714285714285</v>
      </c>
    </row>
    <row r="5" spans="1:11" x14ac:dyDescent="0.25">
      <c r="A5" s="2" t="s">
        <v>66</v>
      </c>
      <c r="B5" s="11">
        <v>3</v>
      </c>
      <c r="C5" s="14">
        <v>264.00000000000006</v>
      </c>
      <c r="D5" s="16">
        <v>440</v>
      </c>
      <c r="E5" s="14">
        <v>8.8000000000000007</v>
      </c>
      <c r="F5" s="14">
        <v>0.60000000000000009</v>
      </c>
      <c r="G5" s="14">
        <v>0.60000000000000009</v>
      </c>
      <c r="H5" s="16">
        <v>14.666666666666666</v>
      </c>
      <c r="I5" s="11">
        <v>88</v>
      </c>
      <c r="J5" s="11">
        <v>120</v>
      </c>
      <c r="K5" s="15">
        <v>0.73333333333333328</v>
      </c>
    </row>
    <row r="6" spans="1:11" x14ac:dyDescent="0.25">
      <c r="A6" s="2" t="s">
        <v>67</v>
      </c>
      <c r="B6" s="11">
        <v>3</v>
      </c>
      <c r="C6" s="12">
        <v>240</v>
      </c>
      <c r="D6" s="13">
        <v>399.99999999999994</v>
      </c>
      <c r="E6" s="12">
        <v>8</v>
      </c>
      <c r="F6" s="12">
        <v>0.60000000000000009</v>
      </c>
      <c r="G6" s="14">
        <v>0.60000000000000009</v>
      </c>
      <c r="H6" s="13">
        <v>13.333333333333332</v>
      </c>
      <c r="I6" s="11">
        <v>80</v>
      </c>
      <c r="J6" s="11">
        <v>120</v>
      </c>
      <c r="K6" s="15">
        <v>0.66666666666666663</v>
      </c>
    </row>
  </sheetData>
  <printOptions horizontalCentered="1"/>
  <pageMargins left="0.7" right="0.7" top="0.75" bottom="0.75" header="0.3" footer="0.3"/>
  <pageSetup scale="92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Student Characteristics</vt:lpstr>
      <vt:lpstr>Success Rate by Course</vt:lpstr>
      <vt:lpstr>Success Rates by DE</vt:lpstr>
      <vt:lpstr>Success Rates by Demographics</vt:lpstr>
      <vt:lpstr>Productivity</vt:lpstr>
    </vt:vector>
  </TitlesOfParts>
  <Company>GCCCD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Windows User</cp:lastModifiedBy>
  <cp:lastPrinted>2017-09-26T19:57:35Z</cp:lastPrinted>
  <dcterms:created xsi:type="dcterms:W3CDTF">2017-08-29T19:21:45Z</dcterms:created>
  <dcterms:modified xsi:type="dcterms:W3CDTF">2018-02-20T20:36:27Z</dcterms:modified>
</cp:coreProperties>
</file>